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ken121\Desktop\【最新版】新規案件打診時_20240329\③経費関連\"/>
    </mc:Choice>
  </mc:AlternateContent>
  <bookViews>
    <workbookView xWindow="0" yWindow="0" windowWidth="23040" windowHeight="8976" activeTab="2"/>
  </bookViews>
  <sheets>
    <sheet name="治験" sheetId="1" r:id="rId1"/>
    <sheet name="製造販売後臨床試験" sheetId="6" r:id="rId2"/>
    <sheet name="【記入例】" sheetId="7" r:id="rId3"/>
  </sheets>
  <definedNames>
    <definedName name="_xlnm.Print_Area" localSheetId="2">【記入例】!$A$1:$N$30</definedName>
    <definedName name="_xlnm.Print_Area" localSheetId="0">治験!$A$12:$J$39</definedName>
    <definedName name="_xlnm.Print_Area" localSheetId="1">製造販売後臨床試験!$A$12:$J$37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6" l="1"/>
  <c r="J21" i="6"/>
  <c r="J19" i="6"/>
  <c r="J35" i="6"/>
  <c r="J32" i="6"/>
  <c r="J31" i="6"/>
  <c r="J30" i="6"/>
  <c r="J36" i="6"/>
  <c r="J29" i="6"/>
  <c r="J28" i="6"/>
  <c r="J27" i="6"/>
  <c r="J26" i="6"/>
  <c r="J25" i="6"/>
  <c r="J23" i="6"/>
  <c r="J22" i="6"/>
  <c r="J20" i="6"/>
  <c r="J18" i="6"/>
  <c r="J25" i="1" l="1"/>
  <c r="J34" i="1" l="1"/>
  <c r="J37" i="1" l="1"/>
  <c r="J33" i="1"/>
  <c r="J32" i="1"/>
  <c r="J31" i="1"/>
  <c r="J22" i="1" l="1"/>
  <c r="J19" i="1"/>
  <c r="J38" i="1"/>
  <c r="J30" i="1"/>
  <c r="J29" i="1"/>
  <c r="J28" i="1"/>
  <c r="J27" i="1"/>
  <c r="J26" i="1"/>
  <c r="J24" i="1"/>
  <c r="J23" i="1"/>
  <c r="J21" i="1"/>
  <c r="J20" i="1"/>
  <c r="J18" i="1"/>
  <c r="J30" i="7" l="1"/>
  <c r="J29" i="7"/>
  <c r="J31" i="7" s="1"/>
  <c r="J26" i="7"/>
  <c r="J25" i="7"/>
  <c r="J24" i="7"/>
  <c r="J23" i="7"/>
  <c r="J22" i="7"/>
  <c r="J21" i="7"/>
  <c r="J20" i="7"/>
  <c r="J19" i="7"/>
  <c r="J18" i="7"/>
  <c r="J17" i="7"/>
  <c r="J16" i="7"/>
  <c r="J15" i="7"/>
  <c r="J14" i="7"/>
  <c r="J13" i="7"/>
  <c r="J12" i="7"/>
  <c r="J11" i="7"/>
  <c r="J10" i="7"/>
  <c r="J37" i="6"/>
  <c r="J39" i="1" l="1"/>
  <c r="J35" i="1"/>
  <c r="J33" i="6"/>
  <c r="J27" i="7"/>
</calcChain>
</file>

<file path=xl/comments1.xml><?xml version="1.0" encoding="utf-8"?>
<comments xmlns="http://schemas.openxmlformats.org/spreadsheetml/2006/main">
  <authors>
    <author>chiken114</author>
  </authors>
  <commentList>
    <comment ref="I12" authorId="0" shapeId="0">
      <text>
        <r>
          <rPr>
            <b/>
            <sz val="10"/>
            <color indexed="81"/>
            <rFont val="MS P ゴシック"/>
            <family val="3"/>
            <charset val="128"/>
          </rPr>
          <t xml:space="preserve"> </t>
        </r>
        <r>
          <rPr>
            <sz val="10"/>
            <color indexed="81"/>
            <rFont val="MS P ゴシック"/>
            <family val="3"/>
            <charset val="128"/>
          </rPr>
          <t>[ ALT ] + [ ENTER ]で改行します。</t>
        </r>
      </text>
    </comment>
  </commentList>
</comments>
</file>

<file path=xl/comments2.xml><?xml version="1.0" encoding="utf-8"?>
<comments xmlns="http://schemas.openxmlformats.org/spreadsheetml/2006/main">
  <authors>
    <author>chiken114</author>
  </authors>
  <commentList>
    <comment ref="I12" authorId="0" shapeId="0">
      <text>
        <r>
          <rPr>
            <b/>
            <sz val="10"/>
            <color indexed="81"/>
            <rFont val="MS P ゴシック"/>
            <family val="3"/>
            <charset val="128"/>
          </rPr>
          <t xml:space="preserve"> </t>
        </r>
        <r>
          <rPr>
            <sz val="10"/>
            <color indexed="81"/>
            <rFont val="MS P ゴシック"/>
            <family val="3"/>
            <charset val="128"/>
          </rPr>
          <t>[ ALT ] + [ ENTER ]で改行します。</t>
        </r>
      </text>
    </comment>
  </commentList>
</comments>
</file>

<file path=xl/sharedStrings.xml><?xml version="1.0" encoding="utf-8"?>
<sst xmlns="http://schemas.openxmlformats.org/spreadsheetml/2006/main" count="437" uniqueCount="162">
  <si>
    <t>※</t>
    <phoneticPr fontId="1"/>
  </si>
  <si>
    <t>　　　　部分に ○ （ プルダウンより選択 ） を入力していただくと、自動的に計算されます。　削除の時は DELキー を使用してください。</t>
    <rPh sb="19" eb="21">
      <t>センタク</t>
    </rPh>
    <rPh sb="47" eb="49">
      <t>サクジョ</t>
    </rPh>
    <rPh sb="50" eb="51">
      <t>トキ</t>
    </rPh>
    <rPh sb="60" eb="62">
      <t>シヨウ</t>
    </rPh>
    <phoneticPr fontId="1"/>
  </si>
  <si>
    <t>　　　　回数の場合は数字を入力してください。</t>
    <rPh sb="13" eb="15">
      <t>ニュウリョク</t>
    </rPh>
    <phoneticPr fontId="1"/>
  </si>
  <si>
    <t>H欄（投与期間）が、50週以上の場合は、下記表から該当するポイントをご記入下さい。</t>
  </si>
  <si>
    <t>投与期間</t>
    <rPh sb="0" eb="2">
      <t>トウヨ</t>
    </rPh>
    <rPh sb="2" eb="4">
      <t>キカン</t>
    </rPh>
    <phoneticPr fontId="1"/>
  </si>
  <si>
    <t>ポイント</t>
    <phoneticPr fontId="1"/>
  </si>
  <si>
    <t>50～74週</t>
    <rPh sb="5" eb="6">
      <t>シュウ</t>
    </rPh>
    <phoneticPr fontId="1"/>
  </si>
  <si>
    <t>150～174週</t>
    <rPh sb="7" eb="8">
      <t>シュウ</t>
    </rPh>
    <phoneticPr fontId="1"/>
  </si>
  <si>
    <t>75～99週</t>
    <rPh sb="5" eb="6">
      <t>シュウ</t>
    </rPh>
    <phoneticPr fontId="1"/>
  </si>
  <si>
    <t>175～199週</t>
    <rPh sb="7" eb="8">
      <t>シュウ</t>
    </rPh>
    <phoneticPr fontId="1"/>
  </si>
  <si>
    <t>100～124週</t>
    <rPh sb="7" eb="8">
      <t>シュウ</t>
    </rPh>
    <phoneticPr fontId="1"/>
  </si>
  <si>
    <t>200～224週</t>
    <rPh sb="7" eb="8">
      <t>シュウ</t>
    </rPh>
    <phoneticPr fontId="1"/>
  </si>
  <si>
    <t>125～149週</t>
    <rPh sb="7" eb="8">
      <t>シュウ</t>
    </rPh>
    <phoneticPr fontId="1"/>
  </si>
  <si>
    <t>225～249週</t>
    <rPh sb="7" eb="8">
      <t>シュウ</t>
    </rPh>
    <phoneticPr fontId="1"/>
  </si>
  <si>
    <t>承認番号【        】</t>
    <phoneticPr fontId="1"/>
  </si>
  <si>
    <t>臨床試験研究経費ポイント算出表</t>
    <rPh sb="0" eb="4">
      <t>リンショウシケン</t>
    </rPh>
    <rPh sb="4" eb="6">
      <t>ケンキュウ</t>
    </rPh>
    <rPh sb="6" eb="8">
      <t>ケイヒ</t>
    </rPh>
    <rPh sb="13" eb="14">
      <t>デ</t>
    </rPh>
    <phoneticPr fontId="1"/>
  </si>
  <si>
    <t>要 素</t>
  </si>
  <si>
    <t>ウエイト</t>
  </si>
  <si>
    <t>ポイント数</t>
  </si>
  <si>
    <r>
      <t xml:space="preserve">設定理由
</t>
    </r>
    <r>
      <rPr>
        <sz val="10"/>
        <rFont val="ＭＳ Ｐゴシック"/>
        <family val="3"/>
        <charset val="128"/>
      </rPr>
      <t>記載内容がセル内に収まらない場合は、コメントを
挿入してください。 （ 右クリック → コメントの挿入 ）</t>
    </r>
    <rPh sb="0" eb="2">
      <t>セッテイ</t>
    </rPh>
    <rPh sb="2" eb="4">
      <t>リユウ</t>
    </rPh>
    <rPh sb="5" eb="9">
      <t>キサイナイヨウ</t>
    </rPh>
    <rPh sb="12" eb="13">
      <t>ナイ</t>
    </rPh>
    <rPh sb="14" eb="15">
      <t>オサ</t>
    </rPh>
    <rPh sb="19" eb="21">
      <t>バアイ</t>
    </rPh>
    <rPh sb="29" eb="31">
      <t>ソウニュウ</t>
    </rPh>
    <rPh sb="41" eb="42">
      <t>ミギ</t>
    </rPh>
    <rPh sb="54" eb="56">
      <t>ソウニュウ</t>
    </rPh>
    <phoneticPr fontId="14"/>
  </si>
  <si>
    <t>Ⅰ</t>
  </si>
  <si>
    <t>Ⅱ</t>
  </si>
  <si>
    <t>Ⅲ</t>
  </si>
  <si>
    <t>（ウエイト×１）</t>
    <phoneticPr fontId="1"/>
  </si>
  <si>
    <t>（ウエイト×３）</t>
    <phoneticPr fontId="1"/>
  </si>
  <si>
    <t>（ウエイト×５）</t>
    <phoneticPr fontId="1"/>
  </si>
  <si>
    <t>Ａ</t>
  </si>
  <si>
    <t>疾患の重篤度</t>
  </si>
  <si>
    <t>軽度</t>
  </si>
  <si>
    <t>中程度</t>
  </si>
  <si>
    <t>重症又は重篤</t>
  </si>
  <si>
    <t>⇒</t>
    <phoneticPr fontId="1"/>
  </si>
  <si>
    <t>Ｂ</t>
  </si>
  <si>
    <t>入院・外来の別</t>
  </si>
  <si>
    <t>外来</t>
  </si>
  <si>
    <t>入院</t>
  </si>
  <si>
    <t>Ｃ</t>
  </si>
  <si>
    <t>治験薬製造承認状況</t>
    <rPh sb="0" eb="3">
      <t>チケンヤク</t>
    </rPh>
    <rPh sb="3" eb="5">
      <t>セイゾウ</t>
    </rPh>
    <rPh sb="5" eb="7">
      <t>ショウニン</t>
    </rPh>
    <rPh sb="7" eb="9">
      <t>ジョウキョウ</t>
    </rPh>
    <phoneticPr fontId="1"/>
  </si>
  <si>
    <t>他の適応に
国内で承認</t>
    <rPh sb="0" eb="1">
      <t>タ</t>
    </rPh>
    <rPh sb="2" eb="4">
      <t>テキオウ</t>
    </rPh>
    <rPh sb="6" eb="8">
      <t>コクナイ</t>
    </rPh>
    <rPh sb="9" eb="11">
      <t>ショウニン</t>
    </rPh>
    <phoneticPr fontId="1"/>
  </si>
  <si>
    <t>同一適応に
欧米で承認</t>
    <rPh sb="0" eb="2">
      <t>ドウイツ</t>
    </rPh>
    <rPh sb="2" eb="4">
      <t>テキオウ</t>
    </rPh>
    <rPh sb="6" eb="8">
      <t>オウベイ</t>
    </rPh>
    <rPh sb="9" eb="11">
      <t>ショウニン</t>
    </rPh>
    <phoneticPr fontId="1"/>
  </si>
  <si>
    <t>未承認</t>
    <rPh sb="0" eb="3">
      <t>ミショウニン</t>
    </rPh>
    <phoneticPr fontId="1"/>
  </si>
  <si>
    <t>Ｄ</t>
  </si>
  <si>
    <t>デザイン</t>
  </si>
  <si>
    <t>オープン</t>
  </si>
  <si>
    <t>単盲検</t>
  </si>
  <si>
    <t>二重盲検</t>
  </si>
  <si>
    <t>Ｅ</t>
    <phoneticPr fontId="1"/>
  </si>
  <si>
    <t>プラセボの使用</t>
    <rPh sb="5" eb="7">
      <t>シヨウ</t>
    </rPh>
    <phoneticPr fontId="1"/>
  </si>
  <si>
    <t>使用</t>
    <rPh sb="0" eb="2">
      <t>シヨウ</t>
    </rPh>
    <phoneticPr fontId="1"/>
  </si>
  <si>
    <t>Ｆ</t>
    <phoneticPr fontId="1"/>
  </si>
  <si>
    <t>併用薬の使用</t>
    <rPh sb="0" eb="3">
      <t>ヘイヨウヤク</t>
    </rPh>
    <rPh sb="4" eb="6">
      <t>シヨウ</t>
    </rPh>
    <phoneticPr fontId="1"/>
  </si>
  <si>
    <t>同効薬でも
不変使用可</t>
    <rPh sb="0" eb="2">
      <t>ドウコウ</t>
    </rPh>
    <rPh sb="2" eb="3">
      <t>ヤク</t>
    </rPh>
    <rPh sb="6" eb="8">
      <t>フヘン</t>
    </rPh>
    <rPh sb="8" eb="10">
      <t>シヨウ</t>
    </rPh>
    <rPh sb="10" eb="11">
      <t>カ</t>
    </rPh>
    <phoneticPr fontId="1"/>
  </si>
  <si>
    <t>同効薬のみ禁止</t>
    <rPh sb="0" eb="2">
      <t>ドウコウ</t>
    </rPh>
    <rPh sb="2" eb="3">
      <t>ヤク</t>
    </rPh>
    <rPh sb="5" eb="7">
      <t>キンシ</t>
    </rPh>
    <phoneticPr fontId="1"/>
  </si>
  <si>
    <t>全面禁止</t>
    <rPh sb="0" eb="2">
      <t>ゼンメン</t>
    </rPh>
    <rPh sb="2" eb="4">
      <t>キンシ</t>
    </rPh>
    <phoneticPr fontId="1"/>
  </si>
  <si>
    <t>Ｇ</t>
    <phoneticPr fontId="1"/>
  </si>
  <si>
    <t>治験薬の投与経路</t>
    <rPh sb="0" eb="3">
      <t>チケンヤク</t>
    </rPh>
    <rPh sb="4" eb="6">
      <t>トウヨ</t>
    </rPh>
    <rPh sb="6" eb="8">
      <t>ケイロ</t>
    </rPh>
    <phoneticPr fontId="1"/>
  </si>
  <si>
    <t>内用・外用</t>
    <rPh sb="0" eb="2">
      <t>ナイヨウ</t>
    </rPh>
    <rPh sb="3" eb="5">
      <t>ガイヨウ</t>
    </rPh>
    <phoneticPr fontId="1"/>
  </si>
  <si>
    <t>皮下・筋注</t>
    <rPh sb="0" eb="2">
      <t>ヒカ</t>
    </rPh>
    <rPh sb="3" eb="5">
      <t>キンチュウ</t>
    </rPh>
    <phoneticPr fontId="1"/>
  </si>
  <si>
    <t>静注・特殊</t>
    <rPh sb="0" eb="2">
      <t>ジョウチュウ</t>
    </rPh>
    <rPh sb="3" eb="5">
      <t>トクシュ</t>
    </rPh>
    <phoneticPr fontId="1"/>
  </si>
  <si>
    <t>Ｈ</t>
    <phoneticPr fontId="1"/>
  </si>
  <si>
    <t>治験薬の投与期間</t>
    <rPh sb="0" eb="1">
      <t>チ</t>
    </rPh>
    <rPh sb="1" eb="2">
      <t>ケン</t>
    </rPh>
    <rPh sb="2" eb="3">
      <t>ヤク</t>
    </rPh>
    <phoneticPr fontId="1"/>
  </si>
  <si>
    <t>4週間以内</t>
    <phoneticPr fontId="1"/>
  </si>
  <si>
    <t>5～24週</t>
    <phoneticPr fontId="1"/>
  </si>
  <si>
    <t>25～49週
50週以上は、25週毎に9ﾎﾟｲﾝﾄ加算※</t>
    <rPh sb="5" eb="6">
      <t>シュウ</t>
    </rPh>
    <rPh sb="9" eb="10">
      <t>シュウ</t>
    </rPh>
    <rPh sb="10" eb="12">
      <t>イジョウ</t>
    </rPh>
    <rPh sb="16" eb="17">
      <t>シュウ</t>
    </rPh>
    <rPh sb="17" eb="18">
      <t>ゴト</t>
    </rPh>
    <rPh sb="25" eb="27">
      <t>カサン</t>
    </rPh>
    <phoneticPr fontId="1"/>
  </si>
  <si>
    <t>I</t>
    <phoneticPr fontId="1"/>
  </si>
  <si>
    <t>被験者層</t>
    <rPh sb="0" eb="3">
      <t>ヒケンシャ</t>
    </rPh>
    <rPh sb="3" eb="4">
      <t>ソウ</t>
    </rPh>
    <phoneticPr fontId="1"/>
  </si>
  <si>
    <t>成人</t>
    <rPh sb="0" eb="2">
      <t>セイジン</t>
    </rPh>
    <phoneticPr fontId="1"/>
  </si>
  <si>
    <t>小児
成人(高齢者､肝･腎障害等合併あり)</t>
    <phoneticPr fontId="1"/>
  </si>
  <si>
    <t>乳児
新生児</t>
    <rPh sb="0" eb="2">
      <t>ニュウジ</t>
    </rPh>
    <rPh sb="3" eb="6">
      <t>シンセイジ</t>
    </rPh>
    <phoneticPr fontId="1"/>
  </si>
  <si>
    <t>Ｊ</t>
    <phoneticPr fontId="1"/>
  </si>
  <si>
    <t>被験者の選出
(適格+除外基準数)</t>
    <rPh sb="0" eb="3">
      <t>ヒケンシャ</t>
    </rPh>
    <rPh sb="4" eb="6">
      <t>センシュツ</t>
    </rPh>
    <phoneticPr fontId="1"/>
  </si>
  <si>
    <t>19以下</t>
    <rPh sb="2" eb="4">
      <t>イカ</t>
    </rPh>
    <phoneticPr fontId="1"/>
  </si>
  <si>
    <t>20～29</t>
    <phoneticPr fontId="1"/>
  </si>
  <si>
    <t>30以上</t>
    <rPh sb="2" eb="4">
      <t>イジョウ</t>
    </rPh>
    <phoneticPr fontId="1"/>
  </si>
  <si>
    <t>Ｋ</t>
    <phoneticPr fontId="1"/>
  </si>
  <si>
    <t>チェックポイントの
経過観察回数</t>
    <rPh sb="10" eb="12">
      <t>ケイカ</t>
    </rPh>
    <rPh sb="12" eb="14">
      <t>カンサツ</t>
    </rPh>
    <rPh sb="14" eb="16">
      <t>カイスウ</t>
    </rPh>
    <phoneticPr fontId="1"/>
  </si>
  <si>
    <t>4以下</t>
    <rPh sb="1" eb="3">
      <t>イカ</t>
    </rPh>
    <phoneticPr fontId="1"/>
  </si>
  <si>
    <t>5～9</t>
    <phoneticPr fontId="1"/>
  </si>
  <si>
    <t>10以上</t>
    <rPh sb="2" eb="4">
      <t>イジョウ</t>
    </rPh>
    <phoneticPr fontId="1"/>
  </si>
  <si>
    <t>Ｌ</t>
    <phoneticPr fontId="1"/>
  </si>
  <si>
    <t>臨床症状観察項目数</t>
    <rPh sb="0" eb="4">
      <t>リンショウショウジョウ</t>
    </rPh>
    <rPh sb="4" eb="6">
      <t>カンサツ</t>
    </rPh>
    <rPh sb="6" eb="8">
      <t>コウモク</t>
    </rPh>
    <rPh sb="8" eb="9">
      <t>スウ</t>
    </rPh>
    <phoneticPr fontId="1"/>
  </si>
  <si>
    <t>Ｍ</t>
    <phoneticPr fontId="1"/>
  </si>
  <si>
    <t>一般的検査＋非侵襲的機能検査及び画像診断項目数</t>
    <rPh sb="0" eb="2">
      <t>イッパン</t>
    </rPh>
    <rPh sb="2" eb="3">
      <t>テキ</t>
    </rPh>
    <rPh sb="3" eb="5">
      <t>ケンサ</t>
    </rPh>
    <rPh sb="6" eb="10">
      <t>ヒシンシュウテキ</t>
    </rPh>
    <rPh sb="10" eb="14">
      <t>キノウケンサ</t>
    </rPh>
    <rPh sb="14" eb="15">
      <t>オヨ</t>
    </rPh>
    <rPh sb="16" eb="20">
      <t>ガゾウシンダン</t>
    </rPh>
    <rPh sb="20" eb="22">
      <t>コウモク</t>
    </rPh>
    <rPh sb="22" eb="23">
      <t>スウ</t>
    </rPh>
    <phoneticPr fontId="1"/>
  </si>
  <si>
    <t>49以下</t>
    <rPh sb="2" eb="4">
      <t>イカ</t>
    </rPh>
    <phoneticPr fontId="1"/>
  </si>
  <si>
    <t>50～99</t>
    <phoneticPr fontId="1"/>
  </si>
  <si>
    <t>100以上</t>
    <rPh sb="3" eb="5">
      <t>イジョウ</t>
    </rPh>
    <phoneticPr fontId="1"/>
  </si>
  <si>
    <t>Ｎ</t>
    <phoneticPr fontId="1"/>
  </si>
  <si>
    <t>侵襲的機能検査及び
画像診断回数</t>
    <rPh sb="0" eb="3">
      <t>シンシュウテキ</t>
    </rPh>
    <rPh sb="3" eb="7">
      <t>キノウケンサ</t>
    </rPh>
    <rPh sb="7" eb="8">
      <t>オヨ</t>
    </rPh>
    <rPh sb="10" eb="14">
      <t>ガゾウシンダン</t>
    </rPh>
    <rPh sb="14" eb="16">
      <t>カイスウ</t>
    </rPh>
    <phoneticPr fontId="1"/>
  </si>
  <si>
    <t>×回数</t>
    <rPh sb="1" eb="3">
      <t>カイスウ</t>
    </rPh>
    <phoneticPr fontId="1"/>
  </si>
  <si>
    <t>Ｏ</t>
    <phoneticPr fontId="1"/>
  </si>
  <si>
    <t>特殊検査のための
検体採取回数</t>
    <rPh sb="0" eb="2">
      <t>トクシュ</t>
    </rPh>
    <rPh sb="2" eb="4">
      <t>ケンサ</t>
    </rPh>
    <rPh sb="9" eb="11">
      <t>ケンタイ</t>
    </rPh>
    <rPh sb="11" eb="13">
      <t>サイシュ</t>
    </rPh>
    <rPh sb="13" eb="15">
      <t>カイスウ</t>
    </rPh>
    <phoneticPr fontId="1"/>
  </si>
  <si>
    <t>Ｐ</t>
    <phoneticPr fontId="1"/>
  </si>
  <si>
    <t>生検回数</t>
    <rPh sb="0" eb="2">
      <t>セイケン</t>
    </rPh>
    <rPh sb="2" eb="4">
      <t>カイスウ</t>
    </rPh>
    <phoneticPr fontId="1"/>
  </si>
  <si>
    <t>Ｑ</t>
    <phoneticPr fontId="1"/>
  </si>
  <si>
    <t>相の種類</t>
    <rPh sb="0" eb="1">
      <t>ソウ</t>
    </rPh>
    <rPh sb="2" eb="4">
      <t>シュルイ</t>
    </rPh>
    <phoneticPr fontId="1"/>
  </si>
  <si>
    <t>Ⅱ相・Ⅲ相</t>
    <rPh sb="1" eb="2">
      <t>ソウ</t>
    </rPh>
    <rPh sb="4" eb="5">
      <t>ソウ</t>
    </rPh>
    <phoneticPr fontId="1"/>
  </si>
  <si>
    <t>Ⅰ相</t>
    <rPh sb="1" eb="2">
      <t>ソウ</t>
    </rPh>
    <phoneticPr fontId="1"/>
  </si>
  <si>
    <t>Ｐ１：Ａ～Ｑの合計ポイント数</t>
    <rPh sb="7" eb="9">
      <t>ゴウケイ</t>
    </rPh>
    <rPh sb="13" eb="14">
      <t>スウ</t>
    </rPh>
    <phoneticPr fontId="1"/>
  </si>
  <si>
    <t>Ｒ</t>
    <phoneticPr fontId="1"/>
  </si>
  <si>
    <t>症例発表</t>
    <rPh sb="0" eb="1">
      <t>ショウ</t>
    </rPh>
    <rPh sb="1" eb="2">
      <t>レイ</t>
    </rPh>
    <rPh sb="2" eb="4">
      <t>ハッピョウ</t>
    </rPh>
    <phoneticPr fontId="1"/>
  </si>
  <si>
    <t>１回</t>
    <rPh sb="1" eb="2">
      <t>カイ</t>
    </rPh>
    <phoneticPr fontId="1"/>
  </si>
  <si>
    <t>Ｓ</t>
    <phoneticPr fontId="1"/>
  </si>
  <si>
    <t>承認申請に使用される文書等の作成</t>
    <rPh sb="0" eb="2">
      <t>ショウニン</t>
    </rPh>
    <rPh sb="2" eb="4">
      <t>シンセイ</t>
    </rPh>
    <rPh sb="5" eb="7">
      <t>シヨウ</t>
    </rPh>
    <rPh sb="10" eb="12">
      <t>ブンショ</t>
    </rPh>
    <rPh sb="12" eb="13">
      <t>ナド</t>
    </rPh>
    <rPh sb="14" eb="16">
      <t>サクセイ</t>
    </rPh>
    <phoneticPr fontId="1"/>
  </si>
  <si>
    <t>30枚以内</t>
    <rPh sb="2" eb="3">
      <t>マイ</t>
    </rPh>
    <rPh sb="3" eb="5">
      <t>イナイ</t>
    </rPh>
    <phoneticPr fontId="1"/>
  </si>
  <si>
    <t>31～50枚</t>
    <rPh sb="5" eb="6">
      <t>マイ</t>
    </rPh>
    <phoneticPr fontId="1"/>
  </si>
  <si>
    <t>51枚以上</t>
    <rPh sb="2" eb="3">
      <t>マイ</t>
    </rPh>
    <phoneticPr fontId="1"/>
  </si>
  <si>
    <t>Ｐ２：Ｒ～Ｓの合計ポイント数</t>
    <rPh sb="7" eb="9">
      <t>ゴウケイ</t>
    </rPh>
    <rPh sb="13" eb="14">
      <t>スウ</t>
    </rPh>
    <phoneticPr fontId="1"/>
  </si>
  <si>
    <t>G欄（投与期間）が、50週以上の場合は、下記表から該当するポイントをご記入下さい。</t>
    <phoneticPr fontId="1"/>
  </si>
  <si>
    <t>臨床試験研究経費ポイント算出表　(製造販売後臨床試験）</t>
    <rPh sb="0" eb="4">
      <t>リンショウシケン</t>
    </rPh>
    <rPh sb="4" eb="6">
      <t>ケンキュウ</t>
    </rPh>
    <rPh sb="6" eb="8">
      <t>ケイヒ</t>
    </rPh>
    <rPh sb="13" eb="14">
      <t>デ</t>
    </rPh>
    <rPh sb="17" eb="19">
      <t>セイゾウ</t>
    </rPh>
    <rPh sb="19" eb="21">
      <t>ハンバイ</t>
    </rPh>
    <rPh sb="21" eb="22">
      <t>ゴ</t>
    </rPh>
    <rPh sb="22" eb="24">
      <t>リンショウ</t>
    </rPh>
    <rPh sb="24" eb="26">
      <t>シケン</t>
    </rPh>
    <phoneticPr fontId="1"/>
  </si>
  <si>
    <t>Ｃ</t>
    <phoneticPr fontId="1"/>
  </si>
  <si>
    <t>Ｄ</t>
    <phoneticPr fontId="1"/>
  </si>
  <si>
    <t>Ｉ</t>
    <phoneticPr fontId="1"/>
  </si>
  <si>
    <t>Ｐ１：Ａ～Ｏの合計ポイント数</t>
    <rPh sb="7" eb="9">
      <t>ゴウケイ</t>
    </rPh>
    <rPh sb="13" eb="14">
      <t>スウ</t>
    </rPh>
    <phoneticPr fontId="1"/>
  </si>
  <si>
    <t>Ｐ２：Ｐ～Ｑの合計ポイント数</t>
    <rPh sb="7" eb="9">
      <t>ゴウケイ</t>
    </rPh>
    <rPh sb="13" eb="14">
      <t>スウ</t>
    </rPh>
    <phoneticPr fontId="1"/>
  </si>
  <si>
    <t>設定理由</t>
    <rPh sb="0" eb="2">
      <t>セッテイ</t>
    </rPh>
    <rPh sb="2" eb="4">
      <t>リユウ</t>
    </rPh>
    <phoneticPr fontId="1"/>
  </si>
  <si>
    <t>★公大における記載設定★
※記載欄が不明な項目については、ご相談させていただきます。</t>
    <rPh sb="1" eb="3">
      <t>キミヒロ</t>
    </rPh>
    <rPh sb="7" eb="9">
      <t>キサイ</t>
    </rPh>
    <rPh sb="9" eb="11">
      <t>セッテイ</t>
    </rPh>
    <phoneticPr fontId="1"/>
  </si>
  <si>
    <t>○</t>
    <phoneticPr fontId="1"/>
  </si>
  <si>
    <t>●●は健常人にも症状があり重篤度としては軽度である。</t>
    <rPh sb="3" eb="5">
      <t>ケンジョウ</t>
    </rPh>
    <rPh sb="5" eb="6">
      <t>ジン</t>
    </rPh>
    <rPh sb="8" eb="10">
      <t>ショウジョウ</t>
    </rPh>
    <rPh sb="13" eb="15">
      <t>ジュウトク</t>
    </rPh>
    <rPh sb="15" eb="16">
      <t>ド</t>
    </rPh>
    <rPh sb="20" eb="22">
      <t>ケイド</t>
    </rPh>
    <phoneticPr fontId="1"/>
  </si>
  <si>
    <t>Ⅰ軽症 　Ⅱ中等度　Ⅲ重症・重篤は、対象疾患の重症度により区分する
【参考】CTCAEにおけるGⅠ：軽症、GⅡ：中等症、GⅢ：重症
がん領域の治験は、すべて③重症・重篤に区分する</t>
    <rPh sb="35" eb="37">
      <t>サンコウ</t>
    </rPh>
    <rPh sb="68" eb="70">
      <t>リョウイキ</t>
    </rPh>
    <phoneticPr fontId="1"/>
  </si>
  <si>
    <t>○</t>
  </si>
  <si>
    <t>外来である。</t>
    <rPh sb="0" eb="2">
      <t>ガイライ</t>
    </rPh>
    <phoneticPr fontId="1"/>
  </si>
  <si>
    <t>先行する欧米で第III相試験実施中である（未承認）。</t>
    <rPh sb="0" eb="2">
      <t>センコウ</t>
    </rPh>
    <rPh sb="4" eb="6">
      <t>オウベイ</t>
    </rPh>
    <rPh sb="7" eb="8">
      <t>ダイ</t>
    </rPh>
    <rPh sb="11" eb="12">
      <t>ソウ</t>
    </rPh>
    <rPh sb="12" eb="14">
      <t>シケン</t>
    </rPh>
    <rPh sb="14" eb="17">
      <t>ジッシチュウ</t>
    </rPh>
    <rPh sb="21" eb="24">
      <t>ミショウニン</t>
    </rPh>
    <phoneticPr fontId="1"/>
  </si>
  <si>
    <t>二重盲検である。</t>
    <rPh sb="0" eb="2">
      <t>ニジュウ</t>
    </rPh>
    <rPh sb="2" eb="3">
      <t>メクラ</t>
    </rPh>
    <rPh sb="3" eb="4">
      <t>ケン</t>
    </rPh>
    <phoneticPr fontId="1"/>
  </si>
  <si>
    <t>該当するデザインを記載する</t>
    <rPh sb="0" eb="2">
      <t>ガイトウ</t>
    </rPh>
    <rPh sb="9" eb="11">
      <t>キサイ</t>
    </rPh>
    <phoneticPr fontId="1"/>
  </si>
  <si>
    <t>観察期の治験薬として、及び対照薬として使用する。</t>
    <rPh sb="0" eb="2">
      <t>カンサツ</t>
    </rPh>
    <rPh sb="2" eb="3">
      <t>キ</t>
    </rPh>
    <rPh sb="4" eb="6">
      <t>チケン</t>
    </rPh>
    <rPh sb="6" eb="7">
      <t>ヤク</t>
    </rPh>
    <rPh sb="11" eb="12">
      <t>オヨ</t>
    </rPh>
    <rPh sb="13" eb="15">
      <t>タイショウ</t>
    </rPh>
    <rPh sb="15" eb="16">
      <t>ヤク</t>
    </rPh>
    <rPh sb="19" eb="21">
      <t>シヨウ</t>
    </rPh>
    <phoneticPr fontId="1"/>
  </si>
  <si>
    <t>プラセボの使用がある場合に記載する</t>
    <rPh sb="5" eb="7">
      <t>シヨウ</t>
    </rPh>
    <rPh sb="10" eb="12">
      <t>バアイ</t>
    </rPh>
    <rPh sb="13" eb="15">
      <t>キサイ</t>
    </rPh>
    <phoneticPr fontId="1"/>
  </si>
  <si>
    <t>●●治療に用いられる薬剤をはじめとした一部の薬剤のみ併用禁止としている。</t>
    <rPh sb="2" eb="4">
      <t>チリョウ</t>
    </rPh>
    <rPh sb="5" eb="6">
      <t>モチ</t>
    </rPh>
    <rPh sb="10" eb="12">
      <t>ヤクザイ</t>
    </rPh>
    <rPh sb="19" eb="21">
      <t>イチブ</t>
    </rPh>
    <rPh sb="22" eb="24">
      <t>ヤクザイ</t>
    </rPh>
    <rPh sb="26" eb="28">
      <t>ヘイヨウ</t>
    </rPh>
    <rPh sb="28" eb="30">
      <t>キンシ</t>
    </rPh>
    <phoneticPr fontId="1"/>
  </si>
  <si>
    <t>Ⅰ：同効薬でも不変使用可
　→治験参加以前より同効薬を服用している場合は、その薬に限り引き続き服用することは可能
　→治験実施計画書に標準治療可とされている場合はⅠにカウントする
Ⅱ：同効薬のみ禁止→同効薬の服用はすべて禁止。
Ⅲ：全面禁止→同効薬か否かを問わず、併用薬の使用はすべて禁止</t>
    <rPh sb="59" eb="66">
      <t>チケンジッシケイカクショ</t>
    </rPh>
    <rPh sb="67" eb="71">
      <t>ヒョウジュンチリョウ</t>
    </rPh>
    <rPh sb="71" eb="72">
      <t>カ</t>
    </rPh>
    <rPh sb="78" eb="80">
      <t>バアイ</t>
    </rPh>
    <phoneticPr fontId="1"/>
  </si>
  <si>
    <t>内用である。</t>
    <rPh sb="0" eb="2">
      <t>ナイヨウ</t>
    </rPh>
    <phoneticPr fontId="1"/>
  </si>
  <si>
    <t>該当する相を記載投与経路を記載する</t>
    <rPh sb="8" eb="12">
      <t>トウヨケイロ</t>
    </rPh>
    <rPh sb="13" eb="15">
      <t>キサイ</t>
    </rPh>
    <phoneticPr fontId="1"/>
  </si>
  <si>
    <t>４週間以内</t>
  </si>
  <si>
    <t>観察期を含めて28週間である。</t>
    <rPh sb="0" eb="2">
      <t>カンサツ</t>
    </rPh>
    <rPh sb="2" eb="3">
      <t>キ</t>
    </rPh>
    <rPh sb="4" eb="5">
      <t>フク</t>
    </rPh>
    <rPh sb="9" eb="10">
      <t>シュウ</t>
    </rPh>
    <rPh sb="10" eb="11">
      <t>カン</t>
    </rPh>
    <phoneticPr fontId="1"/>
  </si>
  <si>
    <t>18歳以上80歳未満としている。</t>
    <rPh sb="2" eb="3">
      <t>サイ</t>
    </rPh>
    <rPh sb="3" eb="5">
      <t>イジョウ</t>
    </rPh>
    <rPh sb="7" eb="10">
      <t>サイミマン</t>
    </rPh>
    <phoneticPr fontId="1"/>
  </si>
  <si>
    <t>被験者の選出
（適格＋除外基準数）</t>
    <rPh sb="0" eb="3">
      <t>ヒケンシャ</t>
    </rPh>
    <rPh sb="4" eb="6">
      <t>センシュツ</t>
    </rPh>
    <rPh sb="8" eb="10">
      <t>テキカク</t>
    </rPh>
    <rPh sb="11" eb="13">
      <t>ジョガイ</t>
    </rPh>
    <rPh sb="13" eb="15">
      <t>キジュン</t>
    </rPh>
    <rPh sb="15" eb="16">
      <t>スウ</t>
    </rPh>
    <phoneticPr fontId="1"/>
  </si>
  <si>
    <t>選択基準15項目、除外基準12項目の計27項目である。</t>
    <rPh sb="0" eb="2">
      <t>センタク</t>
    </rPh>
    <rPh sb="2" eb="4">
      <t>キジュン</t>
    </rPh>
    <rPh sb="6" eb="8">
      <t>コウモク</t>
    </rPh>
    <rPh sb="9" eb="11">
      <t>ジョガイ</t>
    </rPh>
    <rPh sb="11" eb="13">
      <t>キジュン</t>
    </rPh>
    <rPh sb="15" eb="17">
      <t>コウモク</t>
    </rPh>
    <rPh sb="18" eb="19">
      <t>ケイ</t>
    </rPh>
    <rPh sb="21" eb="23">
      <t>コウモク</t>
    </rPh>
    <phoneticPr fontId="1"/>
  </si>
  <si>
    <t>治験実施計画書に記載の選択基準及び除外基準の数(小項目含む)を記載する</t>
    <rPh sb="0" eb="7">
      <t>チケンジッシケイカクショ</t>
    </rPh>
    <rPh sb="8" eb="10">
      <t>キサイ</t>
    </rPh>
    <rPh sb="11" eb="13">
      <t>センタク</t>
    </rPh>
    <rPh sb="24" eb="27">
      <t>ショウコウモク</t>
    </rPh>
    <rPh sb="27" eb="28">
      <t>フク</t>
    </rPh>
    <rPh sb="31" eb="33">
      <t>キサイ</t>
    </rPh>
    <phoneticPr fontId="1"/>
  </si>
  <si>
    <t>４以下</t>
    <rPh sb="1" eb="3">
      <t>イカ</t>
    </rPh>
    <phoneticPr fontId="1"/>
  </si>
  <si>
    <t>５～９</t>
    <phoneticPr fontId="1"/>
  </si>
  <si>
    <t>Wash out 開始時、Visit 1～12である。</t>
    <phoneticPr fontId="1"/>
  </si>
  <si>
    <t>治験実施計画書に規定されているVisit回数を記載する</t>
    <rPh sb="2" eb="4">
      <t>ジッシ</t>
    </rPh>
    <rPh sb="4" eb="7">
      <t>ケイカクショ</t>
    </rPh>
    <rPh sb="8" eb="10">
      <t>キテイ</t>
    </rPh>
    <rPh sb="23" eb="25">
      <t>キサイ</t>
    </rPh>
    <phoneticPr fontId="1"/>
  </si>
  <si>
    <t>身長、体重、血圧、被験者背景、質問票8種の計12項目である。</t>
    <rPh sb="0" eb="2">
      <t>シンチョウ</t>
    </rPh>
    <rPh sb="3" eb="5">
      <t>タイジュウ</t>
    </rPh>
    <rPh sb="6" eb="8">
      <t>ケツアツ</t>
    </rPh>
    <rPh sb="9" eb="12">
      <t>ヒケンシャ</t>
    </rPh>
    <rPh sb="12" eb="14">
      <t>ハイケイ</t>
    </rPh>
    <rPh sb="21" eb="22">
      <t>ケイ</t>
    </rPh>
    <rPh sb="24" eb="26">
      <t>コウモク</t>
    </rPh>
    <phoneticPr fontId="1"/>
  </si>
  <si>
    <t>身長、体重、バイタル（血圧・脈拍数・体温・呼吸数）、有害事象、自覚/他覚症状、アンケート、臨床評価アウトカムなど</t>
    <rPh sb="0" eb="2">
      <t>シンチョウ</t>
    </rPh>
    <rPh sb="3" eb="5">
      <t>タイジュウ</t>
    </rPh>
    <rPh sb="11" eb="13">
      <t>ケツアツ</t>
    </rPh>
    <rPh sb="14" eb="16">
      <t>ミャクハク</t>
    </rPh>
    <rPh sb="16" eb="17">
      <t>スウ</t>
    </rPh>
    <rPh sb="18" eb="20">
      <t>タイオン</t>
    </rPh>
    <rPh sb="21" eb="24">
      <t>コキュウスウ</t>
    </rPh>
    <rPh sb="26" eb="28">
      <t>ユウガイ</t>
    </rPh>
    <rPh sb="28" eb="30">
      <t>ジショウ</t>
    </rPh>
    <rPh sb="31" eb="33">
      <t>ジカク</t>
    </rPh>
    <rPh sb="34" eb="35">
      <t>タ</t>
    </rPh>
    <rPh sb="35" eb="36">
      <t>カク</t>
    </rPh>
    <rPh sb="36" eb="38">
      <t>ショウジョウ</t>
    </rPh>
    <rPh sb="45" eb="47">
      <t>リンショウ</t>
    </rPh>
    <rPh sb="47" eb="49">
      <t>ヒョウカ</t>
    </rPh>
    <phoneticPr fontId="1"/>
  </si>
  <si>
    <t>生化学8項目　血液検査14項目、妊娠検査、心電図の計24項目である。</t>
    <rPh sb="0" eb="3">
      <t>セイカガク</t>
    </rPh>
    <rPh sb="4" eb="6">
      <t>コウモク</t>
    </rPh>
    <rPh sb="7" eb="9">
      <t>ケツエキ</t>
    </rPh>
    <rPh sb="9" eb="11">
      <t>ケンサ</t>
    </rPh>
    <rPh sb="13" eb="15">
      <t>コウモク</t>
    </rPh>
    <rPh sb="16" eb="18">
      <t>ニンシン</t>
    </rPh>
    <rPh sb="18" eb="20">
      <t>ケンサ</t>
    </rPh>
    <rPh sb="21" eb="24">
      <t>シンデンズ</t>
    </rPh>
    <rPh sb="25" eb="26">
      <t>ケイ</t>
    </rPh>
    <rPh sb="28" eb="30">
      <t>コウモク</t>
    </rPh>
    <phoneticPr fontId="1"/>
  </si>
  <si>
    <t>該当するものはなし。</t>
    <rPh sb="0" eb="2">
      <t>ガイトウ</t>
    </rPh>
    <phoneticPr fontId="1"/>
  </si>
  <si>
    <t>薬物濃度測定用の採血が2回ある。</t>
    <rPh sb="0" eb="2">
      <t>ヤクブツ</t>
    </rPh>
    <rPh sb="2" eb="4">
      <t>ノウド</t>
    </rPh>
    <rPh sb="4" eb="7">
      <t>ソクテイヨウ</t>
    </rPh>
    <rPh sb="8" eb="10">
      <t>サイケツ</t>
    </rPh>
    <rPh sb="12" eb="13">
      <t>カイ</t>
    </rPh>
    <phoneticPr fontId="1"/>
  </si>
  <si>
    <t>治験実施計画書に規定されている骨髄生検、肝生検などの回数（任意の場合を含む）</t>
    <rPh sb="0" eb="7">
      <t>チケンジッシケイカクショ</t>
    </rPh>
    <rPh sb="8" eb="10">
      <t>キテイ</t>
    </rPh>
    <rPh sb="15" eb="17">
      <t>コツズイ</t>
    </rPh>
    <rPh sb="17" eb="18">
      <t>セイ</t>
    </rPh>
    <rPh sb="18" eb="19">
      <t>ケン</t>
    </rPh>
    <rPh sb="20" eb="21">
      <t>カン</t>
    </rPh>
    <rPh sb="21" eb="22">
      <t>セイ</t>
    </rPh>
    <rPh sb="22" eb="23">
      <t>ケン</t>
    </rPh>
    <rPh sb="26" eb="28">
      <t>カイスウ</t>
    </rPh>
    <rPh sb="29" eb="31">
      <t>ニンイ</t>
    </rPh>
    <rPh sb="32" eb="34">
      <t>バアイ</t>
    </rPh>
    <rPh sb="35" eb="36">
      <t>フク</t>
    </rPh>
    <phoneticPr fontId="1"/>
  </si>
  <si>
    <t>第II相である。</t>
    <rPh sb="0" eb="1">
      <t>ダイ</t>
    </rPh>
    <rPh sb="3" eb="4">
      <t>ソウ</t>
    </rPh>
    <phoneticPr fontId="1"/>
  </si>
  <si>
    <t>該当する相を記載する</t>
    <phoneticPr fontId="1"/>
  </si>
  <si>
    <t>Ｐ１：A～Ｑの合計ポイント数</t>
    <rPh sb="7" eb="9">
      <t>ゴウケイ</t>
    </rPh>
    <rPh sb="13" eb="14">
      <t>スウ</t>
    </rPh>
    <phoneticPr fontId="1"/>
  </si>
  <si>
    <t>部分に○（回数の場合は数字）を入力していただくと、自動的に計算されます。</t>
    <rPh sb="0" eb="2">
      <t>ブブン</t>
    </rPh>
    <rPh sb="5" eb="7">
      <t>カイスウ</t>
    </rPh>
    <rPh sb="8" eb="10">
      <t>バアイ</t>
    </rPh>
    <rPh sb="11" eb="13">
      <t>スウジ</t>
    </rPh>
    <rPh sb="15" eb="17">
      <t>ニュウリョク</t>
    </rPh>
    <rPh sb="25" eb="28">
      <t>ジドウテキ</t>
    </rPh>
    <rPh sb="29" eb="31">
      <t>ケイサン</t>
    </rPh>
    <phoneticPr fontId="1"/>
  </si>
  <si>
    <t>小児
成人（高齢者、肝・
腎障害等合併あり）</t>
    <phoneticPr fontId="1"/>
  </si>
  <si>
    <t>Ⅰ：18歳以上　65歳未満
Ⅱ：1歳以上18歳未満。高齢者：65歳以上。肝・腎障害：あり。
Ⅲ：1歳未満</t>
    <rPh sb="10" eb="11">
      <t>サイ</t>
    </rPh>
    <rPh sb="11" eb="13">
      <t>ミマン</t>
    </rPh>
    <rPh sb="17" eb="18">
      <t>サイ</t>
    </rPh>
    <rPh sb="18" eb="20">
      <t>イジョウ</t>
    </rPh>
    <rPh sb="26" eb="29">
      <t>コウレイシャ</t>
    </rPh>
    <rPh sb="49" eb="50">
      <t>サイ</t>
    </rPh>
    <rPh sb="50" eb="52">
      <t>ミマン</t>
    </rPh>
    <phoneticPr fontId="1"/>
  </si>
  <si>
    <t>Ｘ線、ＣＴ、ＭＲＩ、造影剤を必要とする超音波検査、動脈血採取（血液ガス）、髄液採取、中間尿採取、口腔および鼻腔内粘液採取、内視鏡、膀胱鏡、神経伝達速度、フルオレセイン蛍光眼底造影（ＦＡ)、インドシアニングリーン蛍光眼底造影（ＩＡ）、骨髄穿刺など</t>
    <rPh sb="1" eb="2">
      <t>セン</t>
    </rPh>
    <rPh sb="10" eb="13">
      <t>ゾウエイザイ</t>
    </rPh>
    <rPh sb="14" eb="16">
      <t>ヒツヨウ</t>
    </rPh>
    <rPh sb="19" eb="22">
      <t>チョウオンパ</t>
    </rPh>
    <rPh sb="22" eb="24">
      <t>ケンサ</t>
    </rPh>
    <rPh sb="31" eb="33">
      <t>ケツエキ</t>
    </rPh>
    <rPh sb="53" eb="55">
      <t>ビクウ</t>
    </rPh>
    <rPh sb="61" eb="64">
      <t>ナイシキョウ</t>
    </rPh>
    <rPh sb="69" eb="71">
      <t>シンケイ</t>
    </rPh>
    <rPh sb="71" eb="75">
      <t>デンタツソクド</t>
    </rPh>
    <rPh sb="83" eb="85">
      <t>ケイコウ</t>
    </rPh>
    <rPh sb="85" eb="87">
      <t>ガンテイ</t>
    </rPh>
    <rPh sb="87" eb="89">
      <t>ゾウエイ</t>
    </rPh>
    <rPh sb="116" eb="118">
      <t>コツズイ</t>
    </rPh>
    <rPh sb="118" eb="120">
      <t>センシ</t>
    </rPh>
    <phoneticPr fontId="1"/>
  </si>
  <si>
    <t>血液学的検査、血液生化学的検査、血液凝固系検査、尿検査、便検査、妊娠検査、甲状腺機能検査、両側腎容積、腎機能検査、アルブミン尿、PCR検査（COVID-19など）、12誘導心電図検査、超音波検査、脳波、眼底検査、光干渉断層計（ＯＣT)、6分間歩行など</t>
    <rPh sb="0" eb="2">
      <t>ケツエキ</t>
    </rPh>
    <rPh sb="2" eb="4">
      <t>ガクテキ</t>
    </rPh>
    <rPh sb="4" eb="6">
      <t>ケンサ</t>
    </rPh>
    <rPh sb="7" eb="9">
      <t>ケツエキ</t>
    </rPh>
    <rPh sb="9" eb="13">
      <t>セイカガクテキ</t>
    </rPh>
    <rPh sb="13" eb="15">
      <t>ケンサ</t>
    </rPh>
    <rPh sb="16" eb="18">
      <t>ケツエキ</t>
    </rPh>
    <rPh sb="18" eb="20">
      <t>ギョウコ</t>
    </rPh>
    <rPh sb="20" eb="21">
      <t>ケイ</t>
    </rPh>
    <rPh sb="21" eb="23">
      <t>ケンサ</t>
    </rPh>
    <rPh sb="24" eb="27">
      <t>ニョウケンサ</t>
    </rPh>
    <rPh sb="28" eb="29">
      <t>ベン</t>
    </rPh>
    <rPh sb="29" eb="31">
      <t>ケンサ</t>
    </rPh>
    <rPh sb="32" eb="34">
      <t>ニンシン</t>
    </rPh>
    <rPh sb="34" eb="36">
      <t>ケンサ</t>
    </rPh>
    <rPh sb="37" eb="40">
      <t>コウジョウセン</t>
    </rPh>
    <rPh sb="40" eb="42">
      <t>キノウ</t>
    </rPh>
    <rPh sb="42" eb="44">
      <t>ケンサ</t>
    </rPh>
    <rPh sb="45" eb="47">
      <t>リョウガワ</t>
    </rPh>
    <rPh sb="47" eb="48">
      <t>ジン</t>
    </rPh>
    <rPh sb="48" eb="50">
      <t>ヨウセキ</t>
    </rPh>
    <rPh sb="51" eb="52">
      <t>ジン</t>
    </rPh>
    <rPh sb="52" eb="54">
      <t>キノウ</t>
    </rPh>
    <rPh sb="54" eb="56">
      <t>ケンサ</t>
    </rPh>
    <rPh sb="62" eb="63">
      <t>ニョウ</t>
    </rPh>
    <rPh sb="67" eb="69">
      <t>ケンサ</t>
    </rPh>
    <rPh sb="84" eb="86">
      <t>ユウドウ</t>
    </rPh>
    <rPh sb="86" eb="89">
      <t>シンデンズ</t>
    </rPh>
    <rPh sb="89" eb="91">
      <t>ケンサ</t>
    </rPh>
    <rPh sb="92" eb="95">
      <t>チョウオンパ</t>
    </rPh>
    <rPh sb="95" eb="97">
      <t>ケンサ</t>
    </rPh>
    <rPh sb="98" eb="100">
      <t>ノウハ</t>
    </rPh>
    <rPh sb="101" eb="103">
      <t>ガンテイ</t>
    </rPh>
    <rPh sb="103" eb="105">
      <t>ケンサ</t>
    </rPh>
    <rPh sb="106" eb="107">
      <t>ヒカリ</t>
    </rPh>
    <rPh sb="107" eb="109">
      <t>カンショウ</t>
    </rPh>
    <rPh sb="109" eb="111">
      <t>ダンソウ</t>
    </rPh>
    <rPh sb="111" eb="112">
      <t>ケイ</t>
    </rPh>
    <rPh sb="119" eb="121">
      <t>フンカン</t>
    </rPh>
    <rPh sb="121" eb="123">
      <t>ホコウ</t>
    </rPh>
    <phoneticPr fontId="1"/>
  </si>
  <si>
    <t>ＰＫ、ＰＤ、ＰＧｘ、バイオマーカー検査、薬物乱用検査、特殊抗体、遺伝子解析、24時間畜尿検査などの採取回数（任意の場合を含む）</t>
    <rPh sb="17" eb="19">
      <t>ケンサ</t>
    </rPh>
    <rPh sb="20" eb="22">
      <t>ヤクブツ</t>
    </rPh>
    <rPh sb="22" eb="24">
      <t>ランヨウ</t>
    </rPh>
    <rPh sb="24" eb="26">
      <t>ケンサ</t>
    </rPh>
    <rPh sb="27" eb="29">
      <t>トクシュ</t>
    </rPh>
    <rPh sb="29" eb="31">
      <t>コウタイ</t>
    </rPh>
    <rPh sb="32" eb="35">
      <t>イデンシ</t>
    </rPh>
    <rPh sb="35" eb="37">
      <t>カイセキ</t>
    </rPh>
    <rPh sb="40" eb="42">
      <t>ジカン</t>
    </rPh>
    <rPh sb="42" eb="44">
      <t>チクニョウ</t>
    </rPh>
    <rPh sb="44" eb="46">
      <t>ケンサ</t>
    </rPh>
    <rPh sb="49" eb="51">
      <t>サイシュ</t>
    </rPh>
    <rPh sb="51" eb="53">
      <t>カイスウ</t>
    </rPh>
    <phoneticPr fontId="1"/>
  </si>
  <si>
    <t>外来 ― 外来のみで対応の場合
入院 ― 初回投与等、入院が必要とされる場合も含む</t>
    <rPh sb="5" eb="7">
      <t>ガイライ</t>
    </rPh>
    <rPh sb="10" eb="12">
      <t>タイオウ</t>
    </rPh>
    <rPh sb="13" eb="15">
      <t>バアイ</t>
    </rPh>
    <rPh sb="21" eb="23">
      <t>ショカイ</t>
    </rPh>
    <rPh sb="23" eb="25">
      <t>トウヨ</t>
    </rPh>
    <rPh sb="25" eb="26">
      <t>トウ</t>
    </rPh>
    <rPh sb="27" eb="29">
      <t>ニュウイン</t>
    </rPh>
    <rPh sb="30" eb="32">
      <t>ヒツヨウ</t>
    </rPh>
    <rPh sb="36" eb="38">
      <t>バアイ</t>
    </rPh>
    <rPh sb="39" eb="40">
      <t>フク</t>
    </rPh>
    <phoneticPr fontId="1"/>
  </si>
  <si>
    <t>治験薬製造承認状況</t>
    <rPh sb="0" eb="2">
      <t>チケン</t>
    </rPh>
    <rPh sb="2" eb="3">
      <t>ヤク</t>
    </rPh>
    <rPh sb="3" eb="5">
      <t>セイゾウ</t>
    </rPh>
    <rPh sb="5" eb="7">
      <t>ショウニン</t>
    </rPh>
    <rPh sb="7" eb="9">
      <t>ジョウキョウ</t>
    </rPh>
    <phoneticPr fontId="1"/>
  </si>
  <si>
    <t>治験薬の投与期間</t>
    <rPh sb="0" eb="2">
      <t>チケン</t>
    </rPh>
    <rPh sb="2" eb="3">
      <t>ヤク</t>
    </rPh>
    <phoneticPr fontId="1"/>
  </si>
  <si>
    <t>治験薬の投与経路</t>
    <rPh sb="0" eb="2">
      <t>チケン</t>
    </rPh>
    <rPh sb="2" eb="3">
      <t>ヤク</t>
    </rPh>
    <rPh sb="4" eb="6">
      <t>トウヨ</t>
    </rPh>
    <rPh sb="6" eb="8">
      <t>ケイロ</t>
    </rPh>
    <phoneticPr fontId="1"/>
  </si>
  <si>
    <t>治験実施計画書に記載されている治験薬の投与開始から投与終了までの期間を記載する
50週以上は、50w,75w,100w・・・毎に9P加算</t>
    <rPh sb="0" eb="2">
      <t>チケン</t>
    </rPh>
    <rPh sb="17" eb="18">
      <t>ヤク</t>
    </rPh>
    <rPh sb="35" eb="37">
      <t>キサイ</t>
    </rPh>
    <phoneticPr fontId="1"/>
  </si>
  <si>
    <t>評価の対象である治験薬の製造承認状況について記載する</t>
    <rPh sb="8" eb="10">
      <t>チケン</t>
    </rPh>
    <rPh sb="22" eb="24">
      <t>キサイ</t>
    </rPh>
    <phoneticPr fontId="1"/>
  </si>
  <si>
    <t>承認番号【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</si>
</sst>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3"/>
      <name val="ＭＳ Ｐゴシック"/>
      <family val="3"/>
      <charset val="128"/>
    </font>
    <font>
      <sz val="12"/>
      <name val="ＭＳ Ｐゴシック"/>
      <family val="3"/>
      <charset val="128"/>
    </font>
    <font>
      <sz val="11"/>
      <color rgb="FFFF0000"/>
      <name val="ＭＳ Ｐゴシック"/>
      <family val="3"/>
      <charset val="128"/>
    </font>
    <font>
      <b/>
      <sz val="10.5"/>
      <color rgb="FFFF0000"/>
      <name val="ＭＳ Ｐゴシック"/>
      <family val="3"/>
      <charset val="128"/>
    </font>
    <font>
      <sz val="8"/>
      <name val="ＭＳ Ｐゴシック"/>
      <family val="3"/>
      <charset val="128"/>
    </font>
    <font>
      <b/>
      <sz val="11"/>
      <color rgb="FFFF0000"/>
      <name val="ＭＳ Ｐゴシック"/>
      <family val="3"/>
      <charset val="128"/>
    </font>
    <font>
      <sz val="11"/>
      <name val="ＭＳ Ｐゴシック"/>
      <family val="3"/>
      <charset val="128"/>
    </font>
    <font>
      <b/>
      <sz val="10"/>
      <color indexed="81"/>
      <name val="MS P ゴシック"/>
      <family val="3"/>
      <charset val="128"/>
    </font>
    <font>
      <sz val="10"/>
      <color indexed="81"/>
      <name val="MS P ゴシック"/>
      <family val="3"/>
      <charset val="128"/>
    </font>
    <font>
      <sz val="12"/>
      <name val="ＭＳ 明朝"/>
      <family val="1"/>
      <charset val="128"/>
    </font>
    <font>
      <sz val="11"/>
      <name val="ＭＳ 明朝"/>
      <family val="1"/>
      <charset val="128"/>
    </font>
    <font>
      <sz val="13"/>
      <name val="ＭＳ 明朝"/>
      <family val="1"/>
      <charset val="128"/>
    </font>
    <font>
      <sz val="10.5"/>
      <name val="ＭＳ 明朝"/>
      <family val="1"/>
      <charset val="128"/>
    </font>
    <font>
      <sz val="8"/>
      <name val="ＭＳ 明朝"/>
      <family val="1"/>
      <charset val="128"/>
    </font>
    <font>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double">
        <color indexed="64"/>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s>
  <cellStyleXfs count="3">
    <xf numFmtId="0" fontId="0" fillId="0" borderId="0"/>
    <xf numFmtId="38" fontId="11" fillId="0" borderId="0" applyFont="0" applyFill="0" applyBorder="0" applyAlignment="0" applyProtection="0">
      <alignment vertical="center"/>
    </xf>
    <xf numFmtId="0" fontId="11" fillId="0" borderId="0"/>
  </cellStyleXfs>
  <cellXfs count="175">
    <xf numFmtId="0" fontId="0" fillId="0" borderId="0" xfId="0"/>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18" xfId="0" applyFont="1" applyBorder="1" applyAlignment="1">
      <alignment horizontal="center" vertical="center" textRotation="255"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4" xfId="0" applyFont="1" applyBorder="1" applyAlignment="1">
      <alignment horizontal="justify" vertical="center" wrapText="1"/>
    </xf>
    <xf numFmtId="0" fontId="2" fillId="0" borderId="5"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6" xfId="0" applyFont="1" applyBorder="1" applyAlignment="1">
      <alignment horizontal="justify" vertical="center" wrapText="1"/>
    </xf>
    <xf numFmtId="0" fontId="2" fillId="0" borderId="7" xfId="0" applyFont="1" applyBorder="1" applyAlignment="1">
      <alignment horizontal="center" vertical="center" wrapText="1"/>
    </xf>
    <xf numFmtId="0" fontId="2" fillId="3"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2" fillId="3" borderId="9" xfId="0" applyFont="1" applyFill="1" applyBorder="1" applyAlignment="1">
      <alignment horizontal="center" vertical="center" wrapText="1"/>
    </xf>
    <xf numFmtId="0" fontId="3" fillId="0" borderId="1" xfId="0" applyFont="1" applyBorder="1" applyAlignment="1">
      <alignment vertical="center" wrapText="1"/>
    </xf>
    <xf numFmtId="0" fontId="2" fillId="0" borderId="2" xfId="0" applyFont="1" applyBorder="1" applyAlignment="1">
      <alignment vertical="center" wrapText="1"/>
    </xf>
    <xf numFmtId="0" fontId="2" fillId="3" borderId="10"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left" vertical="center" wrapText="1"/>
    </xf>
    <xf numFmtId="0" fontId="2" fillId="3" borderId="3" xfId="0" applyFont="1" applyFill="1" applyBorder="1" applyAlignment="1">
      <alignment horizontal="center" vertical="center" wrapText="1"/>
    </xf>
    <xf numFmtId="0" fontId="3"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1" xfId="0" applyFont="1" applyBorder="1" applyAlignment="1">
      <alignment horizontal="justify" vertical="center" wrapText="1"/>
    </xf>
    <xf numFmtId="0" fontId="2" fillId="0" borderId="12" xfId="0" applyFont="1" applyBorder="1" applyAlignment="1">
      <alignment horizontal="center" vertical="center" wrapText="1"/>
    </xf>
    <xf numFmtId="0" fontId="2" fillId="3"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8" fillId="0" borderId="0" xfId="0" applyFont="1" applyAlignment="1">
      <alignment horizontal="right" vertical="center"/>
    </xf>
    <xf numFmtId="0" fontId="8" fillId="3" borderId="1" xfId="0" applyFont="1" applyFill="1" applyBorder="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3" fillId="0" borderId="0" xfId="0" applyFont="1" applyAlignment="1">
      <alignment vertical="center"/>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Border="1" applyAlignment="1">
      <alignment horizontal="left" vertical="top" wrapText="1"/>
    </xf>
    <xf numFmtId="0" fontId="4" fillId="0" borderId="2" xfId="0" applyFont="1" applyBorder="1" applyAlignment="1">
      <alignment vertical="top" wrapText="1"/>
    </xf>
    <xf numFmtId="0" fontId="8" fillId="0" borderId="0" xfId="0" applyFont="1" applyAlignment="1">
      <alignment horizontal="left" vertical="center"/>
    </xf>
    <xf numFmtId="0" fontId="2" fillId="0" borderId="3" xfId="0" applyFont="1" applyBorder="1" applyAlignment="1">
      <alignment horizontal="center" vertical="center" wrapText="1"/>
    </xf>
    <xf numFmtId="0" fontId="2" fillId="0" borderId="0" xfId="0" applyFont="1" applyAlignment="1">
      <alignment vertical="center" wrapText="1"/>
    </xf>
    <xf numFmtId="0" fontId="9" fillId="0" borderId="0" xfId="0" applyFont="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0" fillId="2" borderId="1" xfId="0" applyFill="1" applyBorder="1" applyAlignment="1">
      <alignment horizontal="center" vertical="center"/>
    </xf>
    <xf numFmtId="0" fontId="1" fillId="2" borderId="16" xfId="0" applyFont="1" applyFill="1"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11" fillId="0" borderId="0" xfId="2"/>
    <xf numFmtId="0" fontId="4" fillId="0" borderId="0" xfId="2" applyFont="1" applyAlignment="1">
      <alignment shrinkToFit="1"/>
    </xf>
    <xf numFmtId="38" fontId="11" fillId="0" borderId="0" xfId="1" applyFont="1" applyFill="1" applyBorder="1" applyAlignment="1" applyProtection="1"/>
    <xf numFmtId="0" fontId="15" fillId="0" borderId="0" xfId="2" applyFont="1"/>
    <xf numFmtId="0" fontId="15" fillId="0" borderId="0" xfId="2" applyFont="1" applyAlignment="1">
      <alignment vertical="top"/>
    </xf>
    <xf numFmtId="0" fontId="17" fillId="0" borderId="18" xfId="0" applyFont="1" applyBorder="1" applyAlignment="1">
      <alignment horizontal="center" vertical="center" textRotation="255" wrapText="1"/>
    </xf>
    <xf numFmtId="0" fontId="17" fillId="0" borderId="19" xfId="0" applyFont="1" applyBorder="1" applyAlignment="1">
      <alignment vertical="center" wrapText="1"/>
    </xf>
    <xf numFmtId="0" fontId="17" fillId="0" borderId="18" xfId="0" applyFont="1" applyBorder="1" applyAlignment="1">
      <alignment vertical="center" wrapText="1"/>
    </xf>
    <xf numFmtId="0" fontId="17" fillId="0" borderId="3" xfId="0" applyFont="1" applyBorder="1" applyAlignment="1">
      <alignment horizontal="center" vertical="center" textRotation="255"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0" xfId="0" applyFont="1" applyBorder="1" applyAlignment="1">
      <alignment horizontal="center" vertical="center" wrapText="1"/>
    </xf>
    <xf numFmtId="0" fontId="19" fillId="0" borderId="4" xfId="0" applyFont="1" applyBorder="1" applyAlignment="1">
      <alignment horizontal="justify" vertical="center" wrapText="1"/>
    </xf>
    <xf numFmtId="0" fontId="17" fillId="0" borderId="5" xfId="0" applyFont="1" applyBorder="1" applyAlignment="1">
      <alignment horizontal="center" vertical="center" wrapText="1"/>
    </xf>
    <xf numFmtId="0" fontId="15" fillId="3" borderId="10" xfId="0" applyFont="1" applyFill="1" applyBorder="1" applyAlignment="1" applyProtection="1">
      <alignment horizontal="center" vertical="center" wrapText="1"/>
      <protection locked="0"/>
    </xf>
    <xf numFmtId="0" fontId="19" fillId="0" borderId="4" xfId="0" applyFont="1" applyBorder="1" applyAlignment="1">
      <alignment horizontal="center" vertical="center" wrapText="1"/>
    </xf>
    <xf numFmtId="0" fontId="17" fillId="3" borderId="4"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6" xfId="0" applyFont="1" applyBorder="1" applyAlignment="1">
      <alignment horizontal="justify" vertical="center" wrapText="1"/>
    </xf>
    <xf numFmtId="0" fontId="17" fillId="0" borderId="7" xfId="0" applyFont="1" applyBorder="1" applyAlignment="1">
      <alignment horizontal="center" vertical="center" wrapText="1"/>
    </xf>
    <xf numFmtId="0" fontId="17" fillId="3" borderId="6" xfId="0" applyFont="1" applyFill="1" applyBorder="1" applyAlignment="1" applyProtection="1">
      <alignment horizontal="center" vertical="center" wrapText="1"/>
      <protection locked="0"/>
    </xf>
    <xf numFmtId="0" fontId="19" fillId="0" borderId="6"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8" xfId="0" applyFont="1" applyBorder="1" applyAlignment="1">
      <alignment horizontal="center" vertical="center" wrapText="1"/>
    </xf>
    <xf numFmtId="0" fontId="17" fillId="3" borderId="9" xfId="0" applyFont="1" applyFill="1" applyBorder="1" applyAlignment="1" applyProtection="1">
      <alignment horizontal="center" vertical="center" wrapText="1"/>
      <protection locked="0"/>
    </xf>
    <xf numFmtId="0" fontId="19" fillId="0" borderId="1" xfId="0" applyFont="1" applyBorder="1" applyAlignment="1">
      <alignment vertical="center" wrapText="1"/>
    </xf>
    <xf numFmtId="0" fontId="17" fillId="3" borderId="10" xfId="0" applyFont="1" applyFill="1" applyBorder="1" applyAlignment="1" applyProtection="1">
      <alignment horizontal="center" vertical="center" wrapText="1"/>
      <protection locked="0"/>
    </xf>
    <xf numFmtId="0" fontId="19" fillId="0" borderId="9" xfId="0" applyFont="1" applyBorder="1" applyAlignment="1">
      <alignment horizontal="center" vertical="center" wrapText="1"/>
    </xf>
    <xf numFmtId="0" fontId="17" fillId="3" borderId="3" xfId="0" applyFont="1" applyFill="1" applyBorder="1" applyAlignment="1" applyProtection="1">
      <alignment horizontal="center" vertical="center" wrapText="1"/>
      <protection locked="0"/>
    </xf>
    <xf numFmtId="0" fontId="19"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11" xfId="0" applyFont="1" applyBorder="1" applyAlignment="1">
      <alignment horizontal="justify" vertical="center" wrapText="1"/>
    </xf>
    <xf numFmtId="0" fontId="17" fillId="0" borderId="12" xfId="0" applyFont="1" applyBorder="1" applyAlignment="1">
      <alignment horizontal="center" vertical="center" wrapText="1"/>
    </xf>
    <xf numFmtId="0" fontId="17" fillId="3" borderId="11" xfId="0" applyFont="1" applyFill="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3" borderId="13" xfId="0" applyFont="1" applyFill="1" applyBorder="1" applyAlignment="1" applyProtection="1">
      <alignment horizontal="center" vertical="center" wrapText="1"/>
      <protection locked="0"/>
    </xf>
    <xf numFmtId="0" fontId="17" fillId="0" borderId="14"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3" borderId="15" xfId="0" applyFont="1" applyFill="1" applyBorder="1" applyAlignment="1" applyProtection="1">
      <alignment horizontal="center" vertical="center" wrapText="1"/>
      <protection locked="0"/>
    </xf>
    <xf numFmtId="0" fontId="19" fillId="0" borderId="17" xfId="0" applyFont="1" applyBorder="1" applyAlignment="1">
      <alignment horizontal="center" vertical="center" wrapText="1"/>
    </xf>
    <xf numFmtId="0" fontId="15" fillId="3" borderId="0" xfId="2" applyFont="1" applyFill="1" applyAlignment="1" applyProtection="1">
      <alignment horizontal="right" vertical="top"/>
      <protection locked="0"/>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2" borderId="1"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17" fillId="0" borderId="2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4" xfId="0" applyFont="1" applyBorder="1" applyAlignment="1">
      <alignment horizontal="center" vertical="center" wrapText="1"/>
    </xf>
    <xf numFmtId="0" fontId="16" fillId="0" borderId="0" xfId="0" applyFont="1" applyAlignment="1">
      <alignment horizontal="center" vertical="center"/>
    </xf>
    <xf numFmtId="0" fontId="18" fillId="0" borderId="2" xfId="0" applyFont="1" applyBorder="1" applyAlignment="1">
      <alignment horizontal="center" vertical="center" textRotation="255" wrapText="1"/>
    </xf>
    <xf numFmtId="0" fontId="18" fillId="0" borderId="21" xfId="0" applyFont="1" applyBorder="1" applyAlignment="1">
      <alignment horizontal="center" vertical="center" textRotation="255" wrapText="1"/>
    </xf>
    <xf numFmtId="0" fontId="18" fillId="0" borderId="20" xfId="0" applyFont="1" applyBorder="1" applyAlignment="1">
      <alignment horizontal="center" vertical="center" textRotation="255" wrapText="1"/>
    </xf>
    <xf numFmtId="0" fontId="14" fillId="0" borderId="25"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4" xfId="0" applyFont="1" applyBorder="1" applyAlignment="1">
      <alignment horizontal="center" vertical="center" wrapText="1"/>
    </xf>
    <xf numFmtId="0" fontId="17" fillId="0" borderId="27"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5" fillId="0" borderId="0" xfId="0" applyFont="1" applyAlignment="1">
      <alignment horizontal="center" vertical="center"/>
    </xf>
    <xf numFmtId="0" fontId="6" fillId="0" borderId="2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 xfId="0" applyFont="1" applyBorder="1" applyAlignment="1">
      <alignment horizontal="center" vertical="center" wrapText="1"/>
    </xf>
    <xf numFmtId="0" fontId="2" fillId="0" borderId="2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2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0" xfId="0" applyFont="1" applyAlignment="1">
      <alignment horizontal="left"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桁区切り" xfId="1" builtinId="6"/>
    <cellStyle name="標準" xfId="0" builtinId="0"/>
    <cellStyle name="標準_算定表管理画面サンプル" xfId="2"/>
  </cellStyles>
  <dxfs count="10">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
      <fill>
        <patternFill>
          <bgColor rgb="FFFFAFAF"/>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381000</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 y="161925"/>
          <a:ext cx="371475" cy="200025"/>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0</xdr:rowOff>
    </xdr:from>
    <xdr:to>
      <xdr:col>1</xdr:col>
      <xdr:colOff>381000</xdr:colOff>
      <xdr:row>2</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50" y="161925"/>
          <a:ext cx="371475" cy="200025"/>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1"/>
  <sheetViews>
    <sheetView showGridLines="0" topLeftCell="A31" zoomScaleNormal="100" workbookViewId="0">
      <selection activeCell="L21" sqref="L21"/>
    </sheetView>
  </sheetViews>
  <sheetFormatPr defaultColWidth="9" defaultRowHeight="13.2"/>
  <cols>
    <col min="1" max="1" width="3.5546875" style="5" customWidth="1"/>
    <col min="2" max="2" width="19.6640625" style="4" customWidth="1"/>
    <col min="3" max="4" width="4.109375" style="5" customWidth="1"/>
    <col min="5" max="5" width="16.5546875" style="4" customWidth="1"/>
    <col min="6" max="6" width="4.109375" style="4" customWidth="1"/>
    <col min="7" max="7" width="16.5546875" style="4" customWidth="1"/>
    <col min="8" max="8" width="4.109375" style="4" customWidth="1"/>
    <col min="9" max="9" width="16.5546875" style="4" customWidth="1"/>
    <col min="10" max="10" width="5.5546875" style="4" customWidth="1"/>
    <col min="11" max="11" width="5.5546875" style="6" customWidth="1"/>
    <col min="12" max="12" width="40.5546875" style="4" customWidth="1"/>
    <col min="13" max="16384" width="9" style="4"/>
  </cols>
  <sheetData>
    <row r="1" spans="1:37" s="60" customFormat="1">
      <c r="A1" s="6"/>
      <c r="C1" s="6"/>
      <c r="D1" s="6"/>
      <c r="E1" s="6"/>
      <c r="F1" s="6"/>
      <c r="G1" s="6"/>
      <c r="H1" s="6"/>
      <c r="I1" s="6"/>
      <c r="J1" s="6"/>
      <c r="K1" s="6"/>
      <c r="L1" s="61"/>
    </row>
    <row r="2" spans="1:37" ht="15.75" customHeight="1">
      <c r="A2" s="46" t="s">
        <v>0</v>
      </c>
      <c r="B2" s="48" t="s">
        <v>1</v>
      </c>
      <c r="C2" s="48"/>
      <c r="D2" s="48"/>
      <c r="E2" s="48"/>
      <c r="F2" s="48"/>
      <c r="G2" s="48"/>
      <c r="H2" s="48"/>
      <c r="I2" s="48"/>
      <c r="J2" s="48"/>
      <c r="K2" s="48"/>
    </row>
    <row r="3" spans="1:37" ht="15.75" customHeight="1">
      <c r="A3" s="46"/>
      <c r="B3" s="48" t="s">
        <v>2</v>
      </c>
      <c r="C3" s="58"/>
      <c r="D3" s="58"/>
      <c r="E3" s="58"/>
      <c r="F3" s="58"/>
      <c r="G3" s="58"/>
      <c r="H3" s="58"/>
      <c r="I3" s="62"/>
      <c r="J3" s="58"/>
      <c r="K3" s="58"/>
    </row>
    <row r="4" spans="1:37" ht="15.75" customHeight="1">
      <c r="A4" s="46"/>
      <c r="B4" s="48"/>
      <c r="C4" s="58"/>
      <c r="D4" s="58"/>
      <c r="E4" s="58"/>
      <c r="F4" s="58"/>
      <c r="G4" s="58"/>
      <c r="H4" s="58"/>
      <c r="I4" s="62"/>
      <c r="J4" s="58"/>
      <c r="K4" s="58"/>
    </row>
    <row r="5" spans="1:37" ht="15.75" customHeight="1">
      <c r="A5" s="63" t="s">
        <v>0</v>
      </c>
      <c r="B5" s="64" t="s">
        <v>3</v>
      </c>
      <c r="D5" s="4"/>
      <c r="I5" s="5"/>
      <c r="J5" s="6"/>
      <c r="K5" s="4"/>
    </row>
    <row r="6" spans="1:37" ht="15.75" customHeight="1">
      <c r="A6" s="118" t="s">
        <v>4</v>
      </c>
      <c r="B6" s="118"/>
      <c r="C6" s="66" t="s">
        <v>5</v>
      </c>
      <c r="D6" s="119" t="s">
        <v>4</v>
      </c>
      <c r="E6" s="120"/>
      <c r="F6" s="51" t="s">
        <v>5</v>
      </c>
      <c r="H6" s="5"/>
      <c r="I6" s="6"/>
      <c r="K6" s="4"/>
    </row>
    <row r="7" spans="1:37" ht="15.75" customHeight="1">
      <c r="A7" s="115" t="s">
        <v>6</v>
      </c>
      <c r="B7" s="115"/>
      <c r="C7" s="67">
        <v>24</v>
      </c>
      <c r="D7" s="116" t="s">
        <v>7</v>
      </c>
      <c r="E7" s="117"/>
      <c r="F7" s="68">
        <v>60</v>
      </c>
      <c r="H7" s="5"/>
      <c r="I7" s="6"/>
      <c r="K7" s="4"/>
    </row>
    <row r="8" spans="1:37" ht="15.75" customHeight="1">
      <c r="A8" s="115" t="s">
        <v>8</v>
      </c>
      <c r="B8" s="115"/>
      <c r="C8" s="67">
        <v>33</v>
      </c>
      <c r="D8" s="116" t="s">
        <v>9</v>
      </c>
      <c r="E8" s="117"/>
      <c r="F8" s="68">
        <v>69</v>
      </c>
      <c r="H8" s="5"/>
      <c r="I8" s="6"/>
      <c r="K8" s="4"/>
    </row>
    <row r="9" spans="1:37" ht="15.75" customHeight="1">
      <c r="A9" s="115" t="s">
        <v>10</v>
      </c>
      <c r="B9" s="115"/>
      <c r="C9" s="67">
        <v>42</v>
      </c>
      <c r="D9" s="116" t="s">
        <v>11</v>
      </c>
      <c r="E9" s="117"/>
      <c r="F9" s="68">
        <v>78</v>
      </c>
      <c r="H9" s="5"/>
      <c r="I9" s="6"/>
      <c r="K9" s="4"/>
    </row>
    <row r="10" spans="1:37" ht="15.75" customHeight="1">
      <c r="A10" s="115" t="s">
        <v>12</v>
      </c>
      <c r="B10" s="115"/>
      <c r="C10" s="67">
        <v>51</v>
      </c>
      <c r="D10" s="116" t="s">
        <v>13</v>
      </c>
      <c r="E10" s="117"/>
      <c r="F10" s="68">
        <v>87</v>
      </c>
      <c r="H10" s="5"/>
      <c r="I10" s="6"/>
      <c r="K10" s="4"/>
    </row>
    <row r="11" spans="1:37" ht="15.75" customHeight="1">
      <c r="A11" s="4"/>
      <c r="B11" s="5"/>
      <c r="D11" s="4"/>
      <c r="I11" s="5"/>
      <c r="J11" s="6"/>
      <c r="K11" s="4"/>
    </row>
    <row r="12" spans="1:37" s="69" customFormat="1" ht="31.5" customHeight="1">
      <c r="A12" s="72"/>
      <c r="B12" s="72"/>
      <c r="C12" s="72"/>
      <c r="D12" s="72"/>
      <c r="E12" s="72"/>
      <c r="F12" s="72"/>
      <c r="G12" s="73"/>
      <c r="H12" s="73"/>
      <c r="I12" s="114" t="s">
        <v>161</v>
      </c>
      <c r="J12" s="114"/>
      <c r="AA12" s="70"/>
      <c r="AB12" s="70"/>
      <c r="AC12" s="70"/>
      <c r="AD12" s="70"/>
      <c r="AE12" s="70"/>
      <c r="AH12" s="71"/>
      <c r="AI12" s="71"/>
      <c r="AJ12" s="71"/>
      <c r="AK12" s="71"/>
    </row>
    <row r="13" spans="1:37" ht="48.75" customHeight="1">
      <c r="A13" s="129" t="s">
        <v>15</v>
      </c>
      <c r="B13" s="129"/>
      <c r="C13" s="129"/>
      <c r="D13" s="129"/>
      <c r="E13" s="129"/>
      <c r="F13" s="129"/>
      <c r="G13" s="129"/>
      <c r="H13" s="129"/>
      <c r="I13" s="129"/>
      <c r="J13" s="129"/>
      <c r="K13" s="7"/>
    </row>
    <row r="14" spans="1:37" ht="13.5" customHeight="1">
      <c r="A14" s="133" t="s">
        <v>16</v>
      </c>
      <c r="B14" s="134"/>
      <c r="C14" s="139" t="s">
        <v>17</v>
      </c>
      <c r="D14" s="74"/>
      <c r="E14" s="75"/>
      <c r="F14" s="76"/>
      <c r="G14" s="75"/>
      <c r="H14" s="76"/>
      <c r="I14" s="75"/>
      <c r="J14" s="130" t="s">
        <v>18</v>
      </c>
      <c r="L14" s="142" t="s">
        <v>19</v>
      </c>
    </row>
    <row r="15" spans="1:37" ht="13.5" customHeight="1">
      <c r="A15" s="135"/>
      <c r="B15" s="136"/>
      <c r="C15" s="140"/>
      <c r="D15" s="126" t="s">
        <v>20</v>
      </c>
      <c r="E15" s="127"/>
      <c r="F15" s="128" t="s">
        <v>21</v>
      </c>
      <c r="G15" s="127"/>
      <c r="H15" s="128" t="s">
        <v>22</v>
      </c>
      <c r="I15" s="127"/>
      <c r="J15" s="131"/>
      <c r="L15" s="143"/>
    </row>
    <row r="16" spans="1:37" ht="13.5" customHeight="1">
      <c r="A16" s="135"/>
      <c r="B16" s="136"/>
      <c r="C16" s="140"/>
      <c r="D16" s="126" t="s">
        <v>23</v>
      </c>
      <c r="E16" s="127"/>
      <c r="F16" s="128" t="s">
        <v>24</v>
      </c>
      <c r="G16" s="127"/>
      <c r="H16" s="128" t="s">
        <v>25</v>
      </c>
      <c r="I16" s="127"/>
      <c r="J16" s="131"/>
      <c r="L16" s="143"/>
    </row>
    <row r="17" spans="1:12" ht="15" customHeight="1">
      <c r="A17" s="137"/>
      <c r="B17" s="138"/>
      <c r="C17" s="141"/>
      <c r="D17" s="77"/>
      <c r="E17" s="78"/>
      <c r="F17" s="79"/>
      <c r="G17" s="78"/>
      <c r="H17" s="79"/>
      <c r="I17" s="78"/>
      <c r="J17" s="132"/>
      <c r="L17" s="144"/>
    </row>
    <row r="18" spans="1:12" ht="30" customHeight="1">
      <c r="A18" s="80" t="s">
        <v>26</v>
      </c>
      <c r="B18" s="81" t="s">
        <v>27</v>
      </c>
      <c r="C18" s="82">
        <v>2</v>
      </c>
      <c r="D18" s="83"/>
      <c r="E18" s="84" t="s">
        <v>28</v>
      </c>
      <c r="F18" s="85"/>
      <c r="G18" s="84" t="s">
        <v>29</v>
      </c>
      <c r="H18" s="85"/>
      <c r="I18" s="84" t="s">
        <v>30</v>
      </c>
      <c r="J18" s="86">
        <f>IF(OR(D18&amp;F18&amp;H18="",D18&amp;F18&amp;H18="○"),IF(D18="○",C18*1,IF(F18="○",C18*3,IF(H18="○",C18*5,0))),"エラー")</f>
        <v>0</v>
      </c>
      <c r="K18" s="7" t="s">
        <v>31</v>
      </c>
      <c r="L18" s="1"/>
    </row>
    <row r="19" spans="1:12" ht="30" customHeight="1">
      <c r="A19" s="80" t="s">
        <v>32</v>
      </c>
      <c r="B19" s="81" t="s">
        <v>33</v>
      </c>
      <c r="C19" s="82">
        <v>1</v>
      </c>
      <c r="D19" s="85"/>
      <c r="E19" s="84" t="s">
        <v>34</v>
      </c>
      <c r="F19" s="85"/>
      <c r="G19" s="84" t="s">
        <v>35</v>
      </c>
      <c r="H19" s="123"/>
      <c r="I19" s="125"/>
      <c r="J19" s="86">
        <f>IF(OR(D19&amp;F19="",D19&amp;F19="○"),IF(D19="○",C19*1,IF(F19="○",C19*3,0)),"エラー")</f>
        <v>0</v>
      </c>
      <c r="K19" s="7" t="s">
        <v>31</v>
      </c>
      <c r="L19" s="1"/>
    </row>
    <row r="20" spans="1:12" ht="30" customHeight="1">
      <c r="A20" s="80" t="s">
        <v>36</v>
      </c>
      <c r="B20" s="81" t="s">
        <v>37</v>
      </c>
      <c r="C20" s="82">
        <v>1</v>
      </c>
      <c r="D20" s="85"/>
      <c r="E20" s="84" t="s">
        <v>38</v>
      </c>
      <c r="F20" s="85"/>
      <c r="G20" s="84" t="s">
        <v>39</v>
      </c>
      <c r="H20" s="85"/>
      <c r="I20" s="84" t="s">
        <v>40</v>
      </c>
      <c r="J20" s="86">
        <f>IF(OR(D20&amp;F20&amp;H20="",D20&amp;F20&amp;H20="○"),IF(D20="○",C20*1,IF(F20="○",C20*3,IF(H20="○",C20*5,0))),"エラー")</f>
        <v>0</v>
      </c>
      <c r="K20" s="7" t="s">
        <v>31</v>
      </c>
      <c r="L20" s="1"/>
    </row>
    <row r="21" spans="1:12" ht="30" customHeight="1">
      <c r="A21" s="87" t="s">
        <v>41</v>
      </c>
      <c r="B21" s="88" t="s">
        <v>42</v>
      </c>
      <c r="C21" s="89">
        <v>2</v>
      </c>
      <c r="D21" s="90"/>
      <c r="E21" s="91" t="s">
        <v>43</v>
      </c>
      <c r="F21" s="85"/>
      <c r="G21" s="91" t="s">
        <v>44</v>
      </c>
      <c r="H21" s="85"/>
      <c r="I21" s="91" t="s">
        <v>45</v>
      </c>
      <c r="J21" s="86">
        <f>IF(OR(D21&amp;F21&amp;H21="",D21&amp;F21&amp;H21="○"),IF(D21="○",C21*1,IF(F21="○",C21*3,IF(H21="○",C21*5,0))),"エラー")</f>
        <v>0</v>
      </c>
      <c r="K21" s="7" t="s">
        <v>31</v>
      </c>
      <c r="L21" s="1"/>
    </row>
    <row r="22" spans="1:12" ht="30" customHeight="1">
      <c r="A22" s="80" t="s">
        <v>46</v>
      </c>
      <c r="B22" s="81" t="s">
        <v>47</v>
      </c>
      <c r="C22" s="82">
        <v>3</v>
      </c>
      <c r="D22" s="85"/>
      <c r="E22" s="84" t="s">
        <v>48</v>
      </c>
      <c r="F22" s="123"/>
      <c r="G22" s="124"/>
      <c r="H22" s="124"/>
      <c r="I22" s="125"/>
      <c r="J22" s="86">
        <f>IF(OR(D22="",D22="○"),IF(D22="○",C22*1,0),"エラー")</f>
        <v>0</v>
      </c>
      <c r="K22" s="7" t="s">
        <v>31</v>
      </c>
      <c r="L22" s="1"/>
    </row>
    <row r="23" spans="1:12" ht="30" customHeight="1">
      <c r="A23" s="87" t="s">
        <v>49</v>
      </c>
      <c r="B23" s="92" t="s">
        <v>50</v>
      </c>
      <c r="C23" s="89">
        <v>1</v>
      </c>
      <c r="D23" s="90"/>
      <c r="E23" s="93" t="s">
        <v>51</v>
      </c>
      <c r="F23" s="85"/>
      <c r="G23" s="93" t="s">
        <v>52</v>
      </c>
      <c r="H23" s="85"/>
      <c r="I23" s="91" t="s">
        <v>53</v>
      </c>
      <c r="J23" s="86">
        <f t="shared" ref="J23:J30" si="0">IF(OR(D23&amp;F23&amp;H23="",D23&amp;F23&amp;H23="○"),IF(D23="○",C23*1,IF(F23="○",C23*3,IF(H23="○",C23*5,0))),"エラー")</f>
        <v>0</v>
      </c>
      <c r="K23" s="7" t="s">
        <v>31</v>
      </c>
      <c r="L23" s="1"/>
    </row>
    <row r="24" spans="1:12" ht="30" customHeight="1">
      <c r="A24" s="80" t="s">
        <v>54</v>
      </c>
      <c r="B24" s="81" t="s">
        <v>55</v>
      </c>
      <c r="C24" s="82">
        <v>1</v>
      </c>
      <c r="D24" s="85"/>
      <c r="E24" s="84" t="s">
        <v>56</v>
      </c>
      <c r="F24" s="85"/>
      <c r="G24" s="93" t="s">
        <v>57</v>
      </c>
      <c r="H24" s="85"/>
      <c r="I24" s="93" t="s">
        <v>58</v>
      </c>
      <c r="J24" s="86">
        <f t="shared" si="0"/>
        <v>0</v>
      </c>
      <c r="K24" s="7" t="s">
        <v>31</v>
      </c>
      <c r="L24" s="1"/>
    </row>
    <row r="25" spans="1:12" ht="48" customHeight="1">
      <c r="A25" s="94" t="s">
        <v>59</v>
      </c>
      <c r="B25" s="81" t="s">
        <v>60</v>
      </c>
      <c r="C25" s="95">
        <v>3</v>
      </c>
      <c r="D25" s="96"/>
      <c r="E25" s="84" t="s">
        <v>61</v>
      </c>
      <c r="F25" s="85"/>
      <c r="G25" s="84" t="s">
        <v>62</v>
      </c>
      <c r="H25" s="85"/>
      <c r="I25" s="84" t="s">
        <v>63</v>
      </c>
      <c r="J25" s="86">
        <f>IF(OR(D25&amp;F25&amp;H25="",AND(D25&amp;F25="○",H25=""),AND(D25&amp;F25="",H25&lt;&gt;"")),IF(D25="○",C25*1,IF(F25="○",C25*3,IF(H25="○",C25*5,IF(H25&lt;&gt;"",H25,0)))),"エラー")</f>
        <v>0</v>
      </c>
      <c r="K25" s="7" t="s">
        <v>31</v>
      </c>
      <c r="L25" s="1"/>
    </row>
    <row r="26" spans="1:12" ht="48" customHeight="1">
      <c r="A26" s="87" t="s">
        <v>64</v>
      </c>
      <c r="B26" s="97" t="s">
        <v>65</v>
      </c>
      <c r="C26" s="89">
        <v>1</v>
      </c>
      <c r="D26" s="90"/>
      <c r="E26" s="93" t="s">
        <v>66</v>
      </c>
      <c r="F26" s="85"/>
      <c r="G26" s="84" t="s">
        <v>67</v>
      </c>
      <c r="H26" s="85"/>
      <c r="I26" s="91" t="s">
        <v>68</v>
      </c>
      <c r="J26" s="86">
        <f t="shared" si="0"/>
        <v>0</v>
      </c>
      <c r="K26" s="7" t="s">
        <v>31</v>
      </c>
      <c r="L26" s="2"/>
    </row>
    <row r="27" spans="1:12" ht="30" customHeight="1">
      <c r="A27" s="80" t="s">
        <v>69</v>
      </c>
      <c r="B27" s="81" t="s">
        <v>70</v>
      </c>
      <c r="C27" s="82">
        <v>1</v>
      </c>
      <c r="D27" s="85"/>
      <c r="E27" s="84" t="s">
        <v>71</v>
      </c>
      <c r="F27" s="85"/>
      <c r="G27" s="84" t="s">
        <v>72</v>
      </c>
      <c r="H27" s="85"/>
      <c r="I27" s="84" t="s">
        <v>73</v>
      </c>
      <c r="J27" s="86">
        <f t="shared" si="0"/>
        <v>0</v>
      </c>
      <c r="K27" s="7" t="s">
        <v>31</v>
      </c>
      <c r="L27" s="1"/>
    </row>
    <row r="28" spans="1:12" ht="30" customHeight="1">
      <c r="A28" s="80" t="s">
        <v>74</v>
      </c>
      <c r="B28" s="81" t="s">
        <v>75</v>
      </c>
      <c r="C28" s="82">
        <v>2</v>
      </c>
      <c r="D28" s="85"/>
      <c r="E28" s="84" t="s">
        <v>76</v>
      </c>
      <c r="F28" s="85"/>
      <c r="G28" s="84" t="s">
        <v>77</v>
      </c>
      <c r="H28" s="85"/>
      <c r="I28" s="84" t="s">
        <v>78</v>
      </c>
      <c r="J28" s="86">
        <f t="shared" si="0"/>
        <v>0</v>
      </c>
      <c r="K28" s="7" t="s">
        <v>31</v>
      </c>
      <c r="L28" s="1"/>
    </row>
    <row r="29" spans="1:12" ht="30" customHeight="1">
      <c r="A29" s="80" t="s">
        <v>79</v>
      </c>
      <c r="B29" s="81" t="s">
        <v>80</v>
      </c>
      <c r="C29" s="82">
        <v>1</v>
      </c>
      <c r="D29" s="85"/>
      <c r="E29" s="84" t="s">
        <v>76</v>
      </c>
      <c r="F29" s="85"/>
      <c r="G29" s="84" t="s">
        <v>77</v>
      </c>
      <c r="H29" s="85"/>
      <c r="I29" s="84" t="s">
        <v>78</v>
      </c>
      <c r="J29" s="86">
        <f t="shared" si="0"/>
        <v>0</v>
      </c>
      <c r="K29" s="7" t="s">
        <v>31</v>
      </c>
      <c r="L29" s="1"/>
    </row>
    <row r="30" spans="1:12" ht="42" customHeight="1">
      <c r="A30" s="80" t="s">
        <v>81</v>
      </c>
      <c r="B30" s="81" t="s">
        <v>82</v>
      </c>
      <c r="C30" s="82">
        <v>1</v>
      </c>
      <c r="D30" s="98"/>
      <c r="E30" s="99" t="s">
        <v>83</v>
      </c>
      <c r="F30" s="85"/>
      <c r="G30" s="99" t="s">
        <v>84</v>
      </c>
      <c r="H30" s="85"/>
      <c r="I30" s="99" t="s">
        <v>85</v>
      </c>
      <c r="J30" s="86">
        <f t="shared" si="0"/>
        <v>0</v>
      </c>
      <c r="K30" s="7" t="s">
        <v>31</v>
      </c>
      <c r="L30" s="1"/>
    </row>
    <row r="31" spans="1:12" ht="30" customHeight="1">
      <c r="A31" s="80" t="s">
        <v>86</v>
      </c>
      <c r="B31" s="81" t="s">
        <v>87</v>
      </c>
      <c r="C31" s="82">
        <v>3</v>
      </c>
      <c r="D31" s="100"/>
      <c r="E31" s="101" t="s">
        <v>88</v>
      </c>
      <c r="F31" s="123"/>
      <c r="G31" s="124"/>
      <c r="H31" s="124"/>
      <c r="I31" s="125"/>
      <c r="J31" s="86">
        <f>IF(D31="",0,C31*D31)</f>
        <v>0</v>
      </c>
      <c r="K31" s="7" t="s">
        <v>31</v>
      </c>
      <c r="L31" s="1"/>
    </row>
    <row r="32" spans="1:12" ht="30" customHeight="1">
      <c r="A32" s="80" t="s">
        <v>89</v>
      </c>
      <c r="B32" s="81" t="s">
        <v>90</v>
      </c>
      <c r="C32" s="82">
        <v>2</v>
      </c>
      <c r="D32" s="100"/>
      <c r="E32" s="101" t="s">
        <v>88</v>
      </c>
      <c r="F32" s="123"/>
      <c r="G32" s="124"/>
      <c r="H32" s="124"/>
      <c r="I32" s="125"/>
      <c r="J32" s="86">
        <f t="shared" ref="J32:J33" si="1">IF(D32="",0,C32*D32)</f>
        <v>0</v>
      </c>
      <c r="K32" s="7" t="s">
        <v>31</v>
      </c>
      <c r="L32" s="1"/>
    </row>
    <row r="33" spans="1:12" ht="30" customHeight="1">
      <c r="A33" s="80" t="s">
        <v>91</v>
      </c>
      <c r="B33" s="81" t="s">
        <v>92</v>
      </c>
      <c r="C33" s="82">
        <v>5</v>
      </c>
      <c r="D33" s="100"/>
      <c r="E33" s="101" t="s">
        <v>88</v>
      </c>
      <c r="F33" s="123"/>
      <c r="G33" s="124"/>
      <c r="H33" s="124"/>
      <c r="I33" s="125"/>
      <c r="J33" s="86">
        <f t="shared" si="1"/>
        <v>0</v>
      </c>
      <c r="K33" s="7" t="s">
        <v>31</v>
      </c>
      <c r="L33" s="1"/>
    </row>
    <row r="34" spans="1:12" ht="30" customHeight="1" thickBot="1">
      <c r="A34" s="102" t="s">
        <v>93</v>
      </c>
      <c r="B34" s="103" t="s">
        <v>94</v>
      </c>
      <c r="C34" s="104">
        <v>2</v>
      </c>
      <c r="D34" s="105"/>
      <c r="E34" s="106" t="s">
        <v>95</v>
      </c>
      <c r="F34" s="107"/>
      <c r="G34" s="106" t="s">
        <v>96</v>
      </c>
      <c r="H34" s="145"/>
      <c r="I34" s="146"/>
      <c r="J34" s="86">
        <f>IF(OR(D34&amp;F34="",D34&amp;F34="○"),IF(D34="○",C34*1,IF(F34="○",C34*3,0)),"エラー")</f>
        <v>0</v>
      </c>
      <c r="K34" s="7" t="s">
        <v>31</v>
      </c>
      <c r="L34" s="1"/>
    </row>
    <row r="35" spans="1:12" ht="27" customHeight="1" thickTop="1" thickBot="1">
      <c r="A35" s="121" t="s">
        <v>97</v>
      </c>
      <c r="B35" s="122"/>
      <c r="C35" s="122"/>
      <c r="D35" s="122"/>
      <c r="E35" s="122"/>
      <c r="F35" s="122"/>
      <c r="G35" s="122"/>
      <c r="H35" s="122"/>
      <c r="I35" s="122"/>
      <c r="J35" s="108">
        <f>SUM(J18:J34)</f>
        <v>0</v>
      </c>
    </row>
    <row r="36" spans="1:12" ht="9.75" customHeight="1">
      <c r="A36" s="109"/>
      <c r="B36" s="110"/>
      <c r="C36" s="110"/>
      <c r="D36" s="110"/>
      <c r="E36" s="110"/>
      <c r="F36" s="110"/>
      <c r="G36" s="110"/>
      <c r="H36" s="110"/>
      <c r="I36" s="110"/>
      <c r="J36" s="110"/>
    </row>
    <row r="37" spans="1:12" ht="30" customHeight="1">
      <c r="A37" s="87" t="s">
        <v>98</v>
      </c>
      <c r="B37" s="88" t="s">
        <v>99</v>
      </c>
      <c r="C37" s="89">
        <v>7</v>
      </c>
      <c r="D37" s="90"/>
      <c r="E37" s="111" t="s">
        <v>100</v>
      </c>
      <c r="F37" s="123"/>
      <c r="G37" s="124"/>
      <c r="H37" s="124"/>
      <c r="I37" s="125"/>
      <c r="J37" s="111">
        <f>IF(OR(D37="",D37="○"),IF(D37="○",C37*1,0),"エラー")</f>
        <v>0</v>
      </c>
      <c r="K37" s="7" t="s">
        <v>31</v>
      </c>
      <c r="L37" s="1"/>
    </row>
    <row r="38" spans="1:12" ht="30" customHeight="1" thickBot="1">
      <c r="A38" s="102" t="s">
        <v>101</v>
      </c>
      <c r="B38" s="103" t="s">
        <v>102</v>
      </c>
      <c r="C38" s="104">
        <v>5</v>
      </c>
      <c r="D38" s="105"/>
      <c r="E38" s="102" t="s">
        <v>103</v>
      </c>
      <c r="F38" s="107"/>
      <c r="G38" s="106" t="s">
        <v>104</v>
      </c>
      <c r="H38" s="107"/>
      <c r="I38" s="106" t="s">
        <v>105</v>
      </c>
      <c r="J38" s="86">
        <f>IF(OR(D38&amp;F38&amp;H38="",D38&amp;F38&amp;H38="○"),IF(D38="○",C38*1,IF(F38="○",C38*3,IF(H38="○",C38*5,0))),"エラー")</f>
        <v>0</v>
      </c>
      <c r="K38" s="7" t="s">
        <v>31</v>
      </c>
      <c r="L38" s="1"/>
    </row>
    <row r="39" spans="1:12" ht="27" customHeight="1" thickTop="1" thickBot="1">
      <c r="A39" s="121" t="s">
        <v>106</v>
      </c>
      <c r="B39" s="122"/>
      <c r="C39" s="122"/>
      <c r="D39" s="122"/>
      <c r="E39" s="122"/>
      <c r="F39" s="122"/>
      <c r="G39" s="122"/>
      <c r="H39" s="122"/>
      <c r="I39" s="122"/>
      <c r="J39" s="108">
        <f>SUM(J37:J38)</f>
        <v>0</v>
      </c>
    </row>
    <row r="41" spans="1:12" ht="15.75" customHeight="1"/>
  </sheetData>
  <sheetProtection password="CC39" sheet="1" selectLockedCells="1"/>
  <mergeCells count="31">
    <mergeCell ref="L14:L17"/>
    <mergeCell ref="H34:I34"/>
    <mergeCell ref="H16:I16"/>
    <mergeCell ref="H19:I19"/>
    <mergeCell ref="F22:I22"/>
    <mergeCell ref="D15:E15"/>
    <mergeCell ref="F15:G15"/>
    <mergeCell ref="H15:I15"/>
    <mergeCell ref="F16:G16"/>
    <mergeCell ref="A13:J13"/>
    <mergeCell ref="J14:J17"/>
    <mergeCell ref="A14:B17"/>
    <mergeCell ref="C14:C17"/>
    <mergeCell ref="D16:E16"/>
    <mergeCell ref="A39:I39"/>
    <mergeCell ref="F37:I37"/>
    <mergeCell ref="F31:I31"/>
    <mergeCell ref="F32:I32"/>
    <mergeCell ref="F33:I33"/>
    <mergeCell ref="A35:I35"/>
    <mergeCell ref="A6:B6"/>
    <mergeCell ref="D6:E6"/>
    <mergeCell ref="A7:B7"/>
    <mergeCell ref="D7:E7"/>
    <mergeCell ref="A8:B8"/>
    <mergeCell ref="D8:E8"/>
    <mergeCell ref="I12:J12"/>
    <mergeCell ref="A9:B9"/>
    <mergeCell ref="D9:E9"/>
    <mergeCell ref="A10:B10"/>
    <mergeCell ref="D10:E10"/>
  </mergeCells>
  <phoneticPr fontId="1"/>
  <conditionalFormatting sqref="J22">
    <cfRule type="containsText" dxfId="9" priority="2" operator="containsText" text="エラー">
      <formula>NOT(ISERROR(SEARCH("エラー",J22)))</formula>
    </cfRule>
  </conditionalFormatting>
  <conditionalFormatting sqref="J18">
    <cfRule type="containsText" dxfId="8" priority="5" operator="containsText" text="エラー">
      <formula>NOT(ISERROR(SEARCH("エラー",J18)))</formula>
    </cfRule>
  </conditionalFormatting>
  <conditionalFormatting sqref="J38 J23:J30 J20:J21">
    <cfRule type="containsText" dxfId="7" priority="4" operator="containsText" text="エラー">
      <formula>NOT(ISERROR(SEARCH("エラー",J20)))</formula>
    </cfRule>
  </conditionalFormatting>
  <conditionalFormatting sqref="J19">
    <cfRule type="containsText" dxfId="6" priority="3" operator="containsText" text="エラー">
      <formula>NOT(ISERROR(SEARCH("エラー",J19)))</formula>
    </cfRule>
  </conditionalFormatting>
  <conditionalFormatting sqref="J34">
    <cfRule type="containsText" dxfId="5" priority="1" operator="containsText" text="エラー">
      <formula>NOT(ISERROR(SEARCH("エラー",J34)))</formula>
    </cfRule>
  </conditionalFormatting>
  <dataValidations count="3">
    <dataValidation type="list" allowBlank="1" showInputMessage="1" showErrorMessage="1" error="プルダウンより選択してください" sqref="D18:D30 D34 F34 F23:F30 H38 H20:H21 H18 F18:F21 D37:D38 F38 H23:H24 H26:H30">
      <formula1>"○"</formula1>
    </dataValidation>
    <dataValidation type="whole" imeMode="disabled" allowBlank="1" showInputMessage="1" showErrorMessage="1" error="整数を入力してください" sqref="D31:D33">
      <formula1>0</formula1>
      <formula2>500</formula2>
    </dataValidation>
    <dataValidation type="list" allowBlank="1" showInputMessage="1" showErrorMessage="1" error="プルダウンより選択してください" sqref="H25">
      <formula1>"○,24,33,42,51,60,69,78,87"</formula1>
    </dataValidation>
  </dataValidations>
  <pageMargins left="0.59055118110236227" right="0.19685039370078741" top="0.59055118110236227" bottom="0.59055118110236227" header="0.51181102362204722" footer="0.51181102362204722"/>
  <pageSetup paperSize="9" orientation="portrait" blackAndWhite="1" r:id="rId1"/>
  <headerFooter alignWithMargins="0"/>
  <ignoredErrors>
    <ignoredError sqref="J25"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2"/>
  <sheetViews>
    <sheetView showGridLines="0" zoomScaleNormal="100" workbookViewId="0">
      <selection activeCell="L18" sqref="L18"/>
    </sheetView>
  </sheetViews>
  <sheetFormatPr defaultColWidth="9" defaultRowHeight="13.2"/>
  <cols>
    <col min="1" max="1" width="3.5546875" style="5" customWidth="1"/>
    <col min="2" max="2" width="22" style="4" customWidth="1"/>
    <col min="3" max="4" width="4.109375" style="5" customWidth="1"/>
    <col min="5" max="5" width="16.5546875" style="4" customWidth="1"/>
    <col min="6" max="6" width="4.109375" style="4" customWidth="1"/>
    <col min="7" max="7" width="16.5546875" style="4" customWidth="1"/>
    <col min="8" max="8" width="4.109375" style="4" customWidth="1"/>
    <col min="9" max="9" width="16.5546875" style="4" customWidth="1"/>
    <col min="10" max="10" width="5.5546875" style="4" customWidth="1"/>
    <col min="11" max="11" width="5.5546875" style="6" customWidth="1"/>
    <col min="12" max="12" width="40.5546875" style="4" customWidth="1"/>
    <col min="13" max="16384" width="9" style="4"/>
  </cols>
  <sheetData>
    <row r="1" spans="1:37" s="60" customFormat="1">
      <c r="A1" s="6"/>
      <c r="C1" s="6"/>
      <c r="D1" s="6"/>
      <c r="E1" s="6"/>
      <c r="F1" s="6"/>
      <c r="G1" s="6"/>
      <c r="H1" s="6"/>
      <c r="I1" s="6"/>
      <c r="J1" s="6"/>
      <c r="K1" s="6"/>
      <c r="L1" s="61"/>
    </row>
    <row r="2" spans="1:37" ht="15.75" customHeight="1">
      <c r="A2" s="46" t="s">
        <v>0</v>
      </c>
      <c r="B2" s="48" t="s">
        <v>1</v>
      </c>
      <c r="C2" s="48"/>
      <c r="D2" s="48"/>
      <c r="E2" s="48"/>
      <c r="F2" s="48"/>
      <c r="G2" s="48"/>
      <c r="H2" s="48"/>
      <c r="I2" s="48"/>
      <c r="J2" s="48"/>
      <c r="K2" s="48"/>
    </row>
    <row r="3" spans="1:37" ht="15.75" customHeight="1">
      <c r="A3" s="46"/>
      <c r="B3" s="48" t="s">
        <v>2</v>
      </c>
      <c r="C3" s="58"/>
      <c r="D3" s="58"/>
      <c r="E3" s="58"/>
      <c r="F3" s="58"/>
      <c r="G3" s="58"/>
      <c r="H3" s="58"/>
      <c r="I3" s="62"/>
      <c r="J3" s="58"/>
      <c r="K3" s="58"/>
    </row>
    <row r="4" spans="1:37" ht="15.75" customHeight="1">
      <c r="A4" s="46"/>
      <c r="B4" s="48"/>
      <c r="C4" s="58"/>
      <c r="D4" s="58"/>
      <c r="E4" s="58"/>
      <c r="F4" s="58"/>
      <c r="G4" s="58"/>
      <c r="H4" s="58"/>
      <c r="I4" s="62"/>
      <c r="J4" s="58"/>
      <c r="K4" s="58"/>
    </row>
    <row r="5" spans="1:37" ht="15.75" customHeight="1">
      <c r="A5" s="63" t="s">
        <v>0</v>
      </c>
      <c r="B5" s="64" t="s">
        <v>107</v>
      </c>
      <c r="D5" s="4"/>
      <c r="I5" s="5"/>
      <c r="J5" s="6"/>
      <c r="K5" s="4"/>
    </row>
    <row r="6" spans="1:37" ht="15.75" customHeight="1">
      <c r="A6" s="118" t="s">
        <v>4</v>
      </c>
      <c r="B6" s="118"/>
      <c r="C6" s="66" t="s">
        <v>5</v>
      </c>
      <c r="D6" s="119" t="s">
        <v>4</v>
      </c>
      <c r="E6" s="120"/>
      <c r="F6" s="51" t="s">
        <v>5</v>
      </c>
      <c r="H6" s="5"/>
      <c r="I6" s="6"/>
      <c r="K6" s="4"/>
    </row>
    <row r="7" spans="1:37" ht="15.75" customHeight="1">
      <c r="A7" s="115" t="s">
        <v>6</v>
      </c>
      <c r="B7" s="115"/>
      <c r="C7" s="67">
        <v>24</v>
      </c>
      <c r="D7" s="116" t="s">
        <v>7</v>
      </c>
      <c r="E7" s="117"/>
      <c r="F7" s="68">
        <v>60</v>
      </c>
      <c r="H7" s="5"/>
      <c r="I7" s="6"/>
      <c r="K7" s="4"/>
    </row>
    <row r="8" spans="1:37" ht="15.75" customHeight="1">
      <c r="A8" s="115" t="s">
        <v>8</v>
      </c>
      <c r="B8" s="115"/>
      <c r="C8" s="67">
        <v>33</v>
      </c>
      <c r="D8" s="116" t="s">
        <v>9</v>
      </c>
      <c r="E8" s="117"/>
      <c r="F8" s="68">
        <v>69</v>
      </c>
      <c r="H8" s="5"/>
      <c r="I8" s="6"/>
      <c r="K8" s="4"/>
    </row>
    <row r="9" spans="1:37" ht="15.75" customHeight="1">
      <c r="A9" s="115" t="s">
        <v>10</v>
      </c>
      <c r="B9" s="115"/>
      <c r="C9" s="67">
        <v>42</v>
      </c>
      <c r="D9" s="116" t="s">
        <v>11</v>
      </c>
      <c r="E9" s="117"/>
      <c r="F9" s="68">
        <v>78</v>
      </c>
      <c r="H9" s="5"/>
      <c r="I9" s="6"/>
      <c r="K9" s="4"/>
    </row>
    <row r="10" spans="1:37" ht="15.75" customHeight="1">
      <c r="A10" s="115" t="s">
        <v>12</v>
      </c>
      <c r="B10" s="115"/>
      <c r="C10" s="67">
        <v>51</v>
      </c>
      <c r="D10" s="116" t="s">
        <v>13</v>
      </c>
      <c r="E10" s="117"/>
      <c r="F10" s="68">
        <v>87</v>
      </c>
      <c r="H10" s="5"/>
      <c r="I10" s="6"/>
      <c r="K10" s="4"/>
    </row>
    <row r="11" spans="1:37" ht="15.75" customHeight="1">
      <c r="A11" s="4"/>
      <c r="B11" s="5"/>
      <c r="D11" s="4"/>
      <c r="I11" s="5"/>
      <c r="J11" s="6"/>
      <c r="K11" s="4"/>
    </row>
    <row r="12" spans="1:37" s="69" customFormat="1" ht="31.5" customHeight="1">
      <c r="A12" s="72"/>
      <c r="B12" s="72"/>
      <c r="C12" s="72"/>
      <c r="D12" s="72"/>
      <c r="E12" s="72"/>
      <c r="F12" s="72"/>
      <c r="G12" s="73"/>
      <c r="H12" s="73"/>
      <c r="I12" s="114" t="s">
        <v>14</v>
      </c>
      <c r="J12" s="114"/>
      <c r="AA12" s="70"/>
      <c r="AB12" s="70"/>
      <c r="AC12" s="70"/>
      <c r="AD12" s="70"/>
      <c r="AE12" s="70"/>
      <c r="AH12" s="71"/>
      <c r="AI12" s="71"/>
      <c r="AJ12" s="71"/>
      <c r="AK12" s="71"/>
    </row>
    <row r="13" spans="1:37" ht="48.75" customHeight="1">
      <c r="A13" s="129" t="s">
        <v>108</v>
      </c>
      <c r="B13" s="129"/>
      <c r="C13" s="129"/>
      <c r="D13" s="129"/>
      <c r="E13" s="129"/>
      <c r="F13" s="129"/>
      <c r="G13" s="129"/>
      <c r="H13" s="129"/>
      <c r="I13" s="129"/>
      <c r="J13" s="129"/>
      <c r="K13" s="7"/>
    </row>
    <row r="14" spans="1:37" ht="13.5" customHeight="1">
      <c r="A14" s="133" t="s">
        <v>16</v>
      </c>
      <c r="B14" s="134"/>
      <c r="C14" s="139" t="s">
        <v>17</v>
      </c>
      <c r="D14" s="74"/>
      <c r="E14" s="75"/>
      <c r="F14" s="76"/>
      <c r="G14" s="75"/>
      <c r="H14" s="76"/>
      <c r="I14" s="75"/>
      <c r="J14" s="130" t="s">
        <v>18</v>
      </c>
      <c r="L14" s="142" t="s">
        <v>19</v>
      </c>
    </row>
    <row r="15" spans="1:37" ht="13.5" customHeight="1">
      <c r="A15" s="135"/>
      <c r="B15" s="136"/>
      <c r="C15" s="140"/>
      <c r="D15" s="126" t="s">
        <v>20</v>
      </c>
      <c r="E15" s="127"/>
      <c r="F15" s="128" t="s">
        <v>21</v>
      </c>
      <c r="G15" s="127"/>
      <c r="H15" s="128" t="s">
        <v>22</v>
      </c>
      <c r="I15" s="127"/>
      <c r="J15" s="131"/>
      <c r="L15" s="143"/>
    </row>
    <row r="16" spans="1:37" ht="13.5" customHeight="1">
      <c r="A16" s="135"/>
      <c r="B16" s="136"/>
      <c r="C16" s="140"/>
      <c r="D16" s="126" t="s">
        <v>23</v>
      </c>
      <c r="E16" s="127"/>
      <c r="F16" s="128" t="s">
        <v>24</v>
      </c>
      <c r="G16" s="127"/>
      <c r="H16" s="128" t="s">
        <v>25</v>
      </c>
      <c r="I16" s="127"/>
      <c r="J16" s="131"/>
      <c r="L16" s="143"/>
    </row>
    <row r="17" spans="1:12" ht="15" customHeight="1">
      <c r="A17" s="137"/>
      <c r="B17" s="138"/>
      <c r="C17" s="141"/>
      <c r="D17" s="77"/>
      <c r="E17" s="78"/>
      <c r="F17" s="79"/>
      <c r="G17" s="78"/>
      <c r="H17" s="79"/>
      <c r="I17" s="78"/>
      <c r="J17" s="132"/>
      <c r="L17" s="144"/>
    </row>
    <row r="18" spans="1:12" ht="30" customHeight="1">
      <c r="A18" s="80" t="s">
        <v>26</v>
      </c>
      <c r="B18" s="81" t="s">
        <v>27</v>
      </c>
      <c r="C18" s="82">
        <v>2</v>
      </c>
      <c r="D18" s="85"/>
      <c r="E18" s="84" t="s">
        <v>28</v>
      </c>
      <c r="F18" s="85"/>
      <c r="G18" s="84" t="s">
        <v>29</v>
      </c>
      <c r="H18" s="85"/>
      <c r="I18" s="84" t="s">
        <v>30</v>
      </c>
      <c r="J18" s="86">
        <f>IF(OR(D18&amp;F18&amp;H18="",D18&amp;F18&amp;H18="○"),IF(D18="○",C18*1,IF(F18="○",C18*3,IF(H18="○",C18*5,0))),"エラー")</f>
        <v>0</v>
      </c>
      <c r="K18" s="7" t="s">
        <v>31</v>
      </c>
      <c r="L18" s="1"/>
    </row>
    <row r="19" spans="1:12" ht="30" customHeight="1">
      <c r="A19" s="80" t="s">
        <v>32</v>
      </c>
      <c r="B19" s="81" t="s">
        <v>33</v>
      </c>
      <c r="C19" s="82">
        <v>1</v>
      </c>
      <c r="D19" s="85"/>
      <c r="E19" s="84" t="s">
        <v>34</v>
      </c>
      <c r="F19" s="85"/>
      <c r="G19" s="84" t="s">
        <v>35</v>
      </c>
      <c r="H19" s="123"/>
      <c r="I19" s="125"/>
      <c r="J19" s="86">
        <f>IF(OR(D19&amp;F19="",D19&amp;F19="○"),IF(D19="○",C19*1,IF(F19="○",C19*3,0)),"エラー")</f>
        <v>0</v>
      </c>
      <c r="K19" s="7" t="s">
        <v>31</v>
      </c>
      <c r="L19" s="1"/>
    </row>
    <row r="20" spans="1:12" ht="30" customHeight="1">
      <c r="A20" s="87" t="s">
        <v>109</v>
      </c>
      <c r="B20" s="88" t="s">
        <v>42</v>
      </c>
      <c r="C20" s="89">
        <v>2</v>
      </c>
      <c r="D20" s="90"/>
      <c r="E20" s="91" t="s">
        <v>43</v>
      </c>
      <c r="F20" s="85"/>
      <c r="G20" s="91" t="s">
        <v>44</v>
      </c>
      <c r="H20" s="85"/>
      <c r="I20" s="91" t="s">
        <v>45</v>
      </c>
      <c r="J20" s="86">
        <f>IF(OR(D20&amp;F20&amp;H20="",D20&amp;F20&amp;H20="○"),IF(D20="○",C20*1,IF(F20="○",C20*3,IF(H20="○",C20*5,0))),"エラー")</f>
        <v>0</v>
      </c>
      <c r="K20" s="7" t="s">
        <v>31</v>
      </c>
      <c r="L20" s="1"/>
    </row>
    <row r="21" spans="1:12" ht="30" customHeight="1">
      <c r="A21" s="80" t="s">
        <v>110</v>
      </c>
      <c r="B21" s="81" t="s">
        <v>47</v>
      </c>
      <c r="C21" s="82">
        <v>3</v>
      </c>
      <c r="D21" s="85"/>
      <c r="E21" s="84" t="s">
        <v>48</v>
      </c>
      <c r="F21" s="123"/>
      <c r="G21" s="124"/>
      <c r="H21" s="124"/>
      <c r="I21" s="125"/>
      <c r="J21" s="86">
        <f>IF(OR(D21="",D21="○"),IF(D21="○",C21*1,0),"エラー")</f>
        <v>0</v>
      </c>
      <c r="K21" s="7" t="s">
        <v>31</v>
      </c>
      <c r="L21" s="1"/>
    </row>
    <row r="22" spans="1:12" ht="30" customHeight="1">
      <c r="A22" s="87" t="s">
        <v>46</v>
      </c>
      <c r="B22" s="92" t="s">
        <v>50</v>
      </c>
      <c r="C22" s="89">
        <v>1</v>
      </c>
      <c r="D22" s="90"/>
      <c r="E22" s="93" t="s">
        <v>51</v>
      </c>
      <c r="F22" s="85"/>
      <c r="G22" s="93" t="s">
        <v>52</v>
      </c>
      <c r="H22" s="85"/>
      <c r="I22" s="91" t="s">
        <v>53</v>
      </c>
      <c r="J22" s="86">
        <f>IF(OR(D22&amp;F22&amp;H22="",D22&amp;F22&amp;H22="○"),IF(D22="○",C22*1,IF(F22="○",C22*3,IF(H22="○",C22*5,0))),"エラー")</f>
        <v>0</v>
      </c>
      <c r="K22" s="7" t="s">
        <v>31</v>
      </c>
      <c r="L22" s="1"/>
    </row>
    <row r="23" spans="1:12" ht="30" customHeight="1">
      <c r="A23" s="80" t="s">
        <v>49</v>
      </c>
      <c r="B23" s="81" t="s">
        <v>55</v>
      </c>
      <c r="C23" s="82">
        <v>1</v>
      </c>
      <c r="D23" s="85"/>
      <c r="E23" s="84" t="s">
        <v>56</v>
      </c>
      <c r="F23" s="85"/>
      <c r="G23" s="93" t="s">
        <v>57</v>
      </c>
      <c r="H23" s="85"/>
      <c r="I23" s="93" t="s">
        <v>58</v>
      </c>
      <c r="J23" s="86">
        <f>IF(OR(D23&amp;F23&amp;H23="",D23&amp;F23&amp;H23="○"),IF(D23="○",C23*1,IF(F23="○",C23*3,IF(H23="○",C23*5,0))),"エラー")</f>
        <v>0</v>
      </c>
      <c r="K23" s="7" t="s">
        <v>31</v>
      </c>
      <c r="L23" s="1"/>
    </row>
    <row r="24" spans="1:12" ht="49.5" customHeight="1">
      <c r="A24" s="94" t="s">
        <v>54</v>
      </c>
      <c r="B24" s="81" t="s">
        <v>60</v>
      </c>
      <c r="C24" s="95">
        <v>3</v>
      </c>
      <c r="D24" s="96"/>
      <c r="E24" s="84" t="s">
        <v>61</v>
      </c>
      <c r="F24" s="85"/>
      <c r="G24" s="84" t="s">
        <v>62</v>
      </c>
      <c r="H24" s="85"/>
      <c r="I24" s="84" t="s">
        <v>63</v>
      </c>
      <c r="J24" s="86">
        <f>IF(OR(D24&amp;F24&amp;H24="",AND(D24&amp;F24="○",H24=""),AND(D24&amp;F24="",H24&lt;&gt;"")),IF(D24="○",C24*1,IF(F24="○",C24*3,IF(H24="○",C24*5,IF(H24&lt;&gt;"",H24,0)))),"エラー")</f>
        <v>0</v>
      </c>
      <c r="K24" s="7" t="s">
        <v>31</v>
      </c>
      <c r="L24" s="1"/>
    </row>
    <row r="25" spans="1:12" ht="48" customHeight="1">
      <c r="A25" s="87" t="s">
        <v>59</v>
      </c>
      <c r="B25" s="97" t="s">
        <v>65</v>
      </c>
      <c r="C25" s="89">
        <v>1</v>
      </c>
      <c r="D25" s="90"/>
      <c r="E25" s="93" t="s">
        <v>66</v>
      </c>
      <c r="F25" s="85"/>
      <c r="G25" s="84" t="s">
        <v>67</v>
      </c>
      <c r="H25" s="85"/>
      <c r="I25" s="91" t="s">
        <v>68</v>
      </c>
      <c r="J25" s="86">
        <f>IF(OR(D25&amp;F25&amp;H25="",D25&amp;F25&amp;H25="○"),IF(D25="○",C25*1,IF(F25="○",C25*3,IF(H25="○",C25*5,0))),"エラー")</f>
        <v>0</v>
      </c>
      <c r="K25" s="7" t="s">
        <v>31</v>
      </c>
      <c r="L25" s="2"/>
    </row>
    <row r="26" spans="1:12" ht="30" customHeight="1">
      <c r="A26" s="80" t="s">
        <v>111</v>
      </c>
      <c r="B26" s="81" t="s">
        <v>70</v>
      </c>
      <c r="C26" s="82">
        <v>1</v>
      </c>
      <c r="D26" s="85"/>
      <c r="E26" s="84" t="s">
        <v>71</v>
      </c>
      <c r="F26" s="85"/>
      <c r="G26" s="84" t="s">
        <v>72</v>
      </c>
      <c r="H26" s="85"/>
      <c r="I26" s="84" t="s">
        <v>73</v>
      </c>
      <c r="J26" s="86">
        <f>IF(OR(D26&amp;F26&amp;H26="",D26&amp;F26&amp;H26="○"),IF(D26="○",C26*1,IF(F26="○",C26*3,IF(H26="○",C26*5,0))),"エラー")</f>
        <v>0</v>
      </c>
      <c r="K26" s="7" t="s">
        <v>31</v>
      </c>
      <c r="L26" s="1"/>
    </row>
    <row r="27" spans="1:12" ht="30" customHeight="1">
      <c r="A27" s="80" t="s">
        <v>69</v>
      </c>
      <c r="B27" s="81" t="s">
        <v>75</v>
      </c>
      <c r="C27" s="82">
        <v>2</v>
      </c>
      <c r="D27" s="85"/>
      <c r="E27" s="84" t="s">
        <v>76</v>
      </c>
      <c r="F27" s="85"/>
      <c r="G27" s="84" t="s">
        <v>77</v>
      </c>
      <c r="H27" s="85"/>
      <c r="I27" s="84" t="s">
        <v>78</v>
      </c>
      <c r="J27" s="86">
        <f>IF(OR(D27&amp;F27&amp;H27="",D27&amp;F27&amp;H27="○"),IF(D27="○",C27*1,IF(F27="○",C27*3,IF(H27="○",C27*5,0))),"エラー")</f>
        <v>0</v>
      </c>
      <c r="K27" s="7" t="s">
        <v>31</v>
      </c>
      <c r="L27" s="1"/>
    </row>
    <row r="28" spans="1:12" ht="30" customHeight="1">
      <c r="A28" s="80" t="s">
        <v>74</v>
      </c>
      <c r="B28" s="81" t="s">
        <v>80</v>
      </c>
      <c r="C28" s="82">
        <v>1</v>
      </c>
      <c r="D28" s="85"/>
      <c r="E28" s="84" t="s">
        <v>76</v>
      </c>
      <c r="F28" s="85"/>
      <c r="G28" s="84" t="s">
        <v>77</v>
      </c>
      <c r="H28" s="85"/>
      <c r="I28" s="84" t="s">
        <v>78</v>
      </c>
      <c r="J28" s="86">
        <f>IF(OR(D28&amp;F28&amp;H28="",D28&amp;F28&amp;H28="○"),IF(D28="○",C28*1,IF(F28="○",C28*3,IF(H28="○",C28*5,0))),"エラー")</f>
        <v>0</v>
      </c>
      <c r="K28" s="7" t="s">
        <v>31</v>
      </c>
      <c r="L28" s="1"/>
    </row>
    <row r="29" spans="1:12" ht="42" customHeight="1">
      <c r="A29" s="80" t="s">
        <v>79</v>
      </c>
      <c r="B29" s="81" t="s">
        <v>82</v>
      </c>
      <c r="C29" s="82">
        <v>1</v>
      </c>
      <c r="D29" s="98"/>
      <c r="E29" s="99" t="s">
        <v>83</v>
      </c>
      <c r="F29" s="85"/>
      <c r="G29" s="99" t="s">
        <v>84</v>
      </c>
      <c r="H29" s="85"/>
      <c r="I29" s="99" t="s">
        <v>85</v>
      </c>
      <c r="J29" s="86">
        <f>IF(OR(D29&amp;F29&amp;H29="",D29&amp;F29&amp;H29="○"),IF(D29="○",C29*1,IF(F29="○",C29*3,IF(H29="○",C29*5,0))),"エラー")</f>
        <v>0</v>
      </c>
      <c r="K29" s="7" t="s">
        <v>31</v>
      </c>
      <c r="L29" s="1"/>
    </row>
    <row r="30" spans="1:12" ht="30" customHeight="1">
      <c r="A30" s="80" t="s">
        <v>81</v>
      </c>
      <c r="B30" s="81" t="s">
        <v>87</v>
      </c>
      <c r="C30" s="82">
        <v>3</v>
      </c>
      <c r="D30" s="100"/>
      <c r="E30" s="101" t="s">
        <v>88</v>
      </c>
      <c r="F30" s="123"/>
      <c r="G30" s="124"/>
      <c r="H30" s="124"/>
      <c r="I30" s="125"/>
      <c r="J30" s="86">
        <f>IF(D30="",0,C30*D30)</f>
        <v>0</v>
      </c>
      <c r="K30" s="7" t="s">
        <v>31</v>
      </c>
      <c r="L30" s="1"/>
    </row>
    <row r="31" spans="1:12" ht="30" customHeight="1">
      <c r="A31" s="80" t="s">
        <v>86</v>
      </c>
      <c r="B31" s="81" t="s">
        <v>90</v>
      </c>
      <c r="C31" s="82">
        <v>2</v>
      </c>
      <c r="D31" s="100"/>
      <c r="E31" s="101" t="s">
        <v>88</v>
      </c>
      <c r="F31" s="123"/>
      <c r="G31" s="124"/>
      <c r="H31" s="124"/>
      <c r="I31" s="125"/>
      <c r="J31" s="86">
        <f>IF(D31="",0,C31*D31)</f>
        <v>0</v>
      </c>
      <c r="K31" s="7" t="s">
        <v>31</v>
      </c>
      <c r="L31" s="1"/>
    </row>
    <row r="32" spans="1:12" ht="30" customHeight="1" thickBot="1">
      <c r="A32" s="102" t="s">
        <v>89</v>
      </c>
      <c r="B32" s="103" t="s">
        <v>92</v>
      </c>
      <c r="C32" s="104">
        <v>5</v>
      </c>
      <c r="D32" s="112"/>
      <c r="E32" s="113" t="s">
        <v>88</v>
      </c>
      <c r="F32" s="145"/>
      <c r="G32" s="147"/>
      <c r="H32" s="147"/>
      <c r="I32" s="146"/>
      <c r="J32" s="86">
        <f>IF(D32="",0,C32*D32)</f>
        <v>0</v>
      </c>
      <c r="K32" s="7" t="s">
        <v>31</v>
      </c>
      <c r="L32" s="1"/>
    </row>
    <row r="33" spans="1:12" ht="27" customHeight="1" thickTop="1" thickBot="1">
      <c r="A33" s="121" t="s">
        <v>112</v>
      </c>
      <c r="B33" s="122"/>
      <c r="C33" s="122"/>
      <c r="D33" s="122"/>
      <c r="E33" s="122"/>
      <c r="F33" s="122"/>
      <c r="G33" s="122"/>
      <c r="H33" s="122"/>
      <c r="I33" s="122"/>
      <c r="J33" s="108">
        <f>SUM(J18:J32)</f>
        <v>0</v>
      </c>
    </row>
    <row r="34" spans="1:12" ht="9.75" customHeight="1">
      <c r="A34" s="109"/>
      <c r="B34" s="110"/>
      <c r="C34" s="110"/>
      <c r="D34" s="110"/>
      <c r="E34" s="110"/>
      <c r="F34" s="110"/>
      <c r="G34" s="110"/>
      <c r="H34" s="110"/>
      <c r="I34" s="110"/>
      <c r="J34" s="110"/>
    </row>
    <row r="35" spans="1:12" ht="30" customHeight="1">
      <c r="A35" s="87" t="s">
        <v>91</v>
      </c>
      <c r="B35" s="88" t="s">
        <v>99</v>
      </c>
      <c r="C35" s="89">
        <v>7</v>
      </c>
      <c r="D35" s="90"/>
      <c r="E35" s="91" t="s">
        <v>100</v>
      </c>
      <c r="F35" s="123"/>
      <c r="G35" s="124"/>
      <c r="H35" s="124"/>
      <c r="I35" s="125"/>
      <c r="J35" s="111">
        <f>IF(OR(D35="",D35="○"),IF(D35="○",C35*1,0),"エラー")</f>
        <v>0</v>
      </c>
      <c r="K35" s="7" t="s">
        <v>31</v>
      </c>
      <c r="L35" s="1"/>
    </row>
    <row r="36" spans="1:12" ht="30" customHeight="1" thickBot="1">
      <c r="A36" s="102" t="s">
        <v>93</v>
      </c>
      <c r="B36" s="103" t="s">
        <v>102</v>
      </c>
      <c r="C36" s="104">
        <v>5</v>
      </c>
      <c r="D36" s="105"/>
      <c r="E36" s="106" t="s">
        <v>103</v>
      </c>
      <c r="F36" s="107"/>
      <c r="G36" s="106" t="s">
        <v>104</v>
      </c>
      <c r="H36" s="107"/>
      <c r="I36" s="106" t="s">
        <v>105</v>
      </c>
      <c r="J36" s="86">
        <f>IF(OR(D36&amp;F36&amp;H36="",D36&amp;F36&amp;H36="○"),IF(D36="○",C36*1,IF(F36="○",C36*3,IF(H36="○",C36*5,0))),"エラー")</f>
        <v>0</v>
      </c>
      <c r="K36" s="7" t="s">
        <v>31</v>
      </c>
      <c r="L36" s="1"/>
    </row>
    <row r="37" spans="1:12" ht="27" customHeight="1" thickTop="1" thickBot="1">
      <c r="A37" s="121" t="s">
        <v>113</v>
      </c>
      <c r="B37" s="122"/>
      <c r="C37" s="122"/>
      <c r="D37" s="122"/>
      <c r="E37" s="122"/>
      <c r="F37" s="122"/>
      <c r="G37" s="122"/>
      <c r="H37" s="122"/>
      <c r="I37" s="122"/>
      <c r="J37" s="108">
        <f>SUM(J35:J36)</f>
        <v>0</v>
      </c>
    </row>
    <row r="39" spans="1:12" ht="15.75" customHeight="1"/>
    <row r="40" spans="1:12" ht="15.75" customHeight="1"/>
    <row r="41" spans="1:12" ht="15.75" customHeight="1"/>
    <row r="42" spans="1:12" ht="15.75" customHeight="1"/>
  </sheetData>
  <sheetProtection password="CC39" sheet="1" selectLockedCells="1"/>
  <mergeCells count="30">
    <mergeCell ref="A9:B9"/>
    <mergeCell ref="D9:E9"/>
    <mergeCell ref="A10:B10"/>
    <mergeCell ref="D10:E10"/>
    <mergeCell ref="A6:B6"/>
    <mergeCell ref="D6:E6"/>
    <mergeCell ref="A7:B7"/>
    <mergeCell ref="D7:E7"/>
    <mergeCell ref="A8:B8"/>
    <mergeCell ref="D8:E8"/>
    <mergeCell ref="L14:L17"/>
    <mergeCell ref="D15:E15"/>
    <mergeCell ref="F15:G15"/>
    <mergeCell ref="H15:I15"/>
    <mergeCell ref="D16:E16"/>
    <mergeCell ref="F16:G16"/>
    <mergeCell ref="I12:J12"/>
    <mergeCell ref="A33:I33"/>
    <mergeCell ref="F35:I35"/>
    <mergeCell ref="A37:I37"/>
    <mergeCell ref="H16:I16"/>
    <mergeCell ref="H19:I19"/>
    <mergeCell ref="F21:I21"/>
    <mergeCell ref="F30:I30"/>
    <mergeCell ref="F31:I31"/>
    <mergeCell ref="F32:I32"/>
    <mergeCell ref="A13:J13"/>
    <mergeCell ref="A14:B17"/>
    <mergeCell ref="C14:C17"/>
    <mergeCell ref="J14:J17"/>
  </mergeCells>
  <phoneticPr fontId="1"/>
  <conditionalFormatting sqref="J18">
    <cfRule type="containsText" dxfId="4" priority="5" operator="containsText" text="エラー">
      <formula>NOT(ISERROR(SEARCH("エラー",J18)))</formula>
    </cfRule>
  </conditionalFormatting>
  <conditionalFormatting sqref="J36 J25:J29 J22:J23 J20">
    <cfRule type="containsText" dxfId="3" priority="4" operator="containsText" text="エラー">
      <formula>NOT(ISERROR(SEARCH("エラー",J20)))</formula>
    </cfRule>
  </conditionalFormatting>
  <conditionalFormatting sqref="J19">
    <cfRule type="containsText" dxfId="2" priority="3" operator="containsText" text="エラー">
      <formula>NOT(ISERROR(SEARCH("エラー",J19)))</formula>
    </cfRule>
  </conditionalFormatting>
  <conditionalFormatting sqref="J21">
    <cfRule type="containsText" dxfId="1" priority="2" operator="containsText" text="エラー">
      <formula>NOT(ISERROR(SEARCH("エラー",J21)))</formula>
    </cfRule>
  </conditionalFormatting>
  <conditionalFormatting sqref="J24">
    <cfRule type="containsText" dxfId="0" priority="1" operator="containsText" text="エラー">
      <formula>NOT(ISERROR(SEARCH("エラー",J24)))</formula>
    </cfRule>
  </conditionalFormatting>
  <dataValidations count="2">
    <dataValidation type="list" allowBlank="1" showInputMessage="1" showErrorMessage="1" error="プルダウンより選択してください" sqref="D18:D29 F18:F20 H18 H20 F22:F29 H36 D35:D36 F36 H22:H23 H25:H29">
      <formula1>"○"</formula1>
    </dataValidation>
    <dataValidation type="list" allowBlank="1" showInputMessage="1" showErrorMessage="1" error="プルダウンより選択してください" sqref="H24">
      <formula1>"○,24,33,42,51,60,69,78,87"</formula1>
    </dataValidation>
  </dataValidations>
  <pageMargins left="0.59055118110236227" right="0.19685039370078741" top="0.59055118110236227" bottom="0.59055118110236227"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8"/>
  <sheetViews>
    <sheetView tabSelected="1" view="pageBreakPreview" zoomScaleNormal="80" zoomScaleSheetLayoutView="100" workbookViewId="0">
      <pane xSplit="2" ySplit="9" topLeftCell="C10" activePane="bottomRight" state="frozen"/>
      <selection pane="topRight" activeCell="C1" sqref="C1"/>
      <selection pane="bottomLeft" activeCell="A10" sqref="A10"/>
      <selection pane="bottomRight" activeCell="F29" sqref="F29:I29"/>
    </sheetView>
  </sheetViews>
  <sheetFormatPr defaultColWidth="9" defaultRowHeight="13.2"/>
  <cols>
    <col min="1" max="1" width="3.5546875" style="5" customWidth="1"/>
    <col min="2" max="2" width="18.5546875" style="4" customWidth="1"/>
    <col min="3" max="4" width="4.109375" style="5" customWidth="1"/>
    <col min="5" max="5" width="16.5546875" style="4" customWidth="1"/>
    <col min="6" max="6" width="4.109375" style="4" customWidth="1"/>
    <col min="7" max="7" width="16.5546875" style="4" customWidth="1"/>
    <col min="8" max="8" width="4.109375" style="4" customWidth="1"/>
    <col min="9" max="9" width="16.5546875" style="4" customWidth="1"/>
    <col min="10" max="10" width="5.5546875" style="4" customWidth="1"/>
    <col min="11" max="11" width="5.5546875" style="6" customWidth="1"/>
    <col min="12" max="12" width="38.88671875" style="4" customWidth="1"/>
    <col min="13" max="13" width="2.5546875" style="4" customWidth="1"/>
    <col min="14" max="14" width="76.5546875" style="4" customWidth="1"/>
    <col min="15" max="16384" width="9" style="4"/>
  </cols>
  <sheetData>
    <row r="1" spans="1:14">
      <c r="A1" s="3"/>
    </row>
    <row r="2" spans="1:14">
      <c r="A2" s="3"/>
      <c r="K2" s="7"/>
    </row>
    <row r="3" spans="1:14" ht="15.6">
      <c r="A3" s="148" t="s">
        <v>15</v>
      </c>
      <c r="B3" s="148"/>
      <c r="C3" s="148"/>
      <c r="D3" s="148"/>
      <c r="E3" s="148"/>
      <c r="F3" s="148"/>
      <c r="G3" s="148"/>
      <c r="H3" s="148"/>
      <c r="I3" s="148"/>
      <c r="J3" s="148"/>
      <c r="K3" s="7"/>
    </row>
    <row r="4" spans="1:14">
      <c r="A4" s="3"/>
    </row>
    <row r="5" spans="1:14" ht="4.5" customHeight="1">
      <c r="A5" s="3"/>
    </row>
    <row r="6" spans="1:14" ht="24" customHeight="1">
      <c r="A6" s="149" t="s">
        <v>16</v>
      </c>
      <c r="B6" s="150"/>
      <c r="C6" s="155" t="s">
        <v>17</v>
      </c>
      <c r="D6" s="8"/>
      <c r="E6" s="9"/>
      <c r="F6" s="10"/>
      <c r="G6" s="9"/>
      <c r="H6" s="10"/>
      <c r="I6" s="9"/>
      <c r="J6" s="158" t="s">
        <v>18</v>
      </c>
      <c r="L6" s="142" t="s">
        <v>114</v>
      </c>
      <c r="N6" s="164" t="s">
        <v>115</v>
      </c>
    </row>
    <row r="7" spans="1:14" ht="13.2" customHeight="1">
      <c r="A7" s="151"/>
      <c r="B7" s="152"/>
      <c r="C7" s="156"/>
      <c r="D7" s="161" t="s">
        <v>20</v>
      </c>
      <c r="E7" s="162"/>
      <c r="F7" s="163" t="s">
        <v>21</v>
      </c>
      <c r="G7" s="162"/>
      <c r="H7" s="163" t="s">
        <v>22</v>
      </c>
      <c r="I7" s="162"/>
      <c r="J7" s="159"/>
      <c r="L7" s="143"/>
      <c r="N7" s="165"/>
    </row>
    <row r="8" spans="1:14" ht="13.5" customHeight="1">
      <c r="A8" s="151"/>
      <c r="B8" s="152"/>
      <c r="C8" s="156"/>
      <c r="D8" s="161" t="s">
        <v>23</v>
      </c>
      <c r="E8" s="162"/>
      <c r="F8" s="163" t="s">
        <v>24</v>
      </c>
      <c r="G8" s="162"/>
      <c r="H8" s="163" t="s">
        <v>25</v>
      </c>
      <c r="I8" s="162"/>
      <c r="J8" s="159"/>
      <c r="L8" s="143"/>
      <c r="N8" s="165"/>
    </row>
    <row r="9" spans="1:14" ht="15" customHeight="1">
      <c r="A9" s="153"/>
      <c r="B9" s="154"/>
      <c r="C9" s="157"/>
      <c r="D9" s="11"/>
      <c r="E9" s="12"/>
      <c r="F9" s="59"/>
      <c r="G9" s="12"/>
      <c r="H9" s="59"/>
      <c r="I9" s="12"/>
      <c r="J9" s="160"/>
      <c r="L9" s="144"/>
      <c r="N9" s="166"/>
    </row>
    <row r="10" spans="1:14" ht="43.2" customHeight="1">
      <c r="A10" s="13" t="s">
        <v>26</v>
      </c>
      <c r="B10" s="14" t="s">
        <v>27</v>
      </c>
      <c r="C10" s="15">
        <v>2</v>
      </c>
      <c r="D10" s="16" t="s">
        <v>116</v>
      </c>
      <c r="E10" s="17" t="s">
        <v>28</v>
      </c>
      <c r="F10" s="16"/>
      <c r="G10" s="17" t="s">
        <v>29</v>
      </c>
      <c r="H10" s="16"/>
      <c r="I10" s="17" t="s">
        <v>30</v>
      </c>
      <c r="J10" s="12">
        <f>IF(D10="○",C10*1,IF(F10="○",C10*3,IF(H10="○",C10*5,0)))</f>
        <v>2</v>
      </c>
      <c r="K10" s="7" t="s">
        <v>31</v>
      </c>
      <c r="L10" s="18" t="s">
        <v>117</v>
      </c>
      <c r="N10" s="54" t="s">
        <v>118</v>
      </c>
    </row>
    <row r="11" spans="1:14" ht="30" customHeight="1">
      <c r="A11" s="13" t="s">
        <v>32</v>
      </c>
      <c r="B11" s="14" t="s">
        <v>33</v>
      </c>
      <c r="C11" s="15">
        <v>1</v>
      </c>
      <c r="D11" s="16" t="s">
        <v>119</v>
      </c>
      <c r="E11" s="17" t="s">
        <v>34</v>
      </c>
      <c r="F11" s="16"/>
      <c r="G11" s="17" t="s">
        <v>35</v>
      </c>
      <c r="H11" s="167"/>
      <c r="I11" s="169"/>
      <c r="J11" s="12">
        <f>IF(D11="○",C11*1,IF(F11="○",C11*3,0))</f>
        <v>1</v>
      </c>
      <c r="K11" s="7" t="s">
        <v>31</v>
      </c>
      <c r="L11" s="18" t="s">
        <v>120</v>
      </c>
      <c r="N11" s="54" t="s">
        <v>155</v>
      </c>
    </row>
    <row r="12" spans="1:14" ht="30" customHeight="1">
      <c r="A12" s="13" t="s">
        <v>36</v>
      </c>
      <c r="B12" s="14" t="s">
        <v>156</v>
      </c>
      <c r="C12" s="15">
        <v>1</v>
      </c>
      <c r="D12" s="16"/>
      <c r="E12" s="17" t="s">
        <v>38</v>
      </c>
      <c r="F12" s="16"/>
      <c r="G12" s="17" t="s">
        <v>39</v>
      </c>
      <c r="H12" s="16" t="s">
        <v>119</v>
      </c>
      <c r="I12" s="17" t="s">
        <v>40</v>
      </c>
      <c r="J12" s="12">
        <f>IF(D12="○",C12*1,IF(F12="○",C12*3,IF(H12="○",C12*5,0)))</f>
        <v>5</v>
      </c>
      <c r="K12" s="7" t="s">
        <v>31</v>
      </c>
      <c r="L12" s="18" t="s">
        <v>121</v>
      </c>
      <c r="N12" s="55" t="s">
        <v>160</v>
      </c>
    </row>
    <row r="13" spans="1:14" ht="30" customHeight="1">
      <c r="A13" s="19" t="s">
        <v>41</v>
      </c>
      <c r="B13" s="20" t="s">
        <v>42</v>
      </c>
      <c r="C13" s="21">
        <v>2</v>
      </c>
      <c r="D13" s="22"/>
      <c r="E13" s="23" t="s">
        <v>43</v>
      </c>
      <c r="F13" s="16"/>
      <c r="G13" s="23" t="s">
        <v>44</v>
      </c>
      <c r="H13" s="16" t="s">
        <v>119</v>
      </c>
      <c r="I13" s="23" t="s">
        <v>45</v>
      </c>
      <c r="J13" s="12">
        <f>IF(D13="○",C13*1,IF(F13="○",C13*3,IF(H13="○",C13*5,0)))</f>
        <v>10</v>
      </c>
      <c r="K13" s="7" t="s">
        <v>31</v>
      </c>
      <c r="L13" s="18" t="s">
        <v>122</v>
      </c>
      <c r="N13" s="55" t="s">
        <v>123</v>
      </c>
    </row>
    <row r="14" spans="1:14" ht="30" customHeight="1">
      <c r="A14" s="13" t="s">
        <v>46</v>
      </c>
      <c r="B14" s="14" t="s">
        <v>47</v>
      </c>
      <c r="C14" s="15">
        <v>3</v>
      </c>
      <c r="D14" s="16" t="s">
        <v>119</v>
      </c>
      <c r="E14" s="17" t="s">
        <v>48</v>
      </c>
      <c r="F14" s="167"/>
      <c r="G14" s="168"/>
      <c r="H14" s="168"/>
      <c r="I14" s="169"/>
      <c r="J14" s="12">
        <f>IF(D14="○",C14*1,0)</f>
        <v>3</v>
      </c>
      <c r="K14" s="7" t="s">
        <v>31</v>
      </c>
      <c r="L14" s="18" t="s">
        <v>124</v>
      </c>
      <c r="N14" s="55" t="s">
        <v>125</v>
      </c>
    </row>
    <row r="15" spans="1:14" ht="63.6" customHeight="1">
      <c r="A15" s="19" t="s">
        <v>49</v>
      </c>
      <c r="B15" s="24" t="s">
        <v>50</v>
      </c>
      <c r="C15" s="21">
        <v>1</v>
      </c>
      <c r="D15" s="22"/>
      <c r="E15" s="25" t="s">
        <v>51</v>
      </c>
      <c r="F15" s="16" t="s">
        <v>119</v>
      </c>
      <c r="G15" s="25" t="s">
        <v>52</v>
      </c>
      <c r="H15" s="16"/>
      <c r="I15" s="23" t="s">
        <v>53</v>
      </c>
      <c r="J15" s="12">
        <f t="shared" ref="J15:J22" si="0">IF(D15="○",C15*1,IF(F15="○",C15*3,IF(H15="○",C15*5,0)))</f>
        <v>3</v>
      </c>
      <c r="K15" s="7" t="s">
        <v>31</v>
      </c>
      <c r="L15" s="18" t="s">
        <v>126</v>
      </c>
      <c r="N15" s="54" t="s">
        <v>127</v>
      </c>
    </row>
    <row r="16" spans="1:14" ht="30" customHeight="1">
      <c r="A16" s="13" t="s">
        <v>54</v>
      </c>
      <c r="B16" s="14" t="s">
        <v>158</v>
      </c>
      <c r="C16" s="15">
        <v>1</v>
      </c>
      <c r="D16" s="16" t="s">
        <v>119</v>
      </c>
      <c r="E16" s="17" t="s">
        <v>56</v>
      </c>
      <c r="F16" s="16"/>
      <c r="G16" s="25" t="s">
        <v>57</v>
      </c>
      <c r="H16" s="16"/>
      <c r="I16" s="25" t="s">
        <v>58</v>
      </c>
      <c r="J16" s="12">
        <f t="shared" si="0"/>
        <v>1</v>
      </c>
      <c r="K16" s="7" t="s">
        <v>31</v>
      </c>
      <c r="L16" s="18" t="s">
        <v>128</v>
      </c>
      <c r="N16" s="55" t="s">
        <v>129</v>
      </c>
    </row>
    <row r="17" spans="1:14" ht="48" customHeight="1">
      <c r="A17" s="26" t="s">
        <v>59</v>
      </c>
      <c r="B17" s="14" t="s">
        <v>157</v>
      </c>
      <c r="C17" s="27">
        <v>3</v>
      </c>
      <c r="D17" s="28"/>
      <c r="E17" s="17" t="s">
        <v>130</v>
      </c>
      <c r="F17" s="16"/>
      <c r="G17" s="17" t="s">
        <v>62</v>
      </c>
      <c r="H17" s="16" t="s">
        <v>119</v>
      </c>
      <c r="I17" s="17" t="s">
        <v>63</v>
      </c>
      <c r="J17" s="12">
        <f t="shared" si="0"/>
        <v>15</v>
      </c>
      <c r="K17" s="7" t="s">
        <v>31</v>
      </c>
      <c r="L17" s="18" t="s">
        <v>131</v>
      </c>
      <c r="N17" s="54" t="s">
        <v>159</v>
      </c>
    </row>
    <row r="18" spans="1:14" ht="48" customHeight="1">
      <c r="A18" s="19" t="s">
        <v>64</v>
      </c>
      <c r="B18" s="29" t="s">
        <v>65</v>
      </c>
      <c r="C18" s="21">
        <v>1</v>
      </c>
      <c r="D18" s="22"/>
      <c r="E18" s="25" t="s">
        <v>66</v>
      </c>
      <c r="F18" s="16" t="s">
        <v>116</v>
      </c>
      <c r="G18" s="17" t="s">
        <v>150</v>
      </c>
      <c r="H18" s="16"/>
      <c r="I18" s="23" t="s">
        <v>68</v>
      </c>
      <c r="J18" s="12">
        <f t="shared" si="0"/>
        <v>3</v>
      </c>
      <c r="K18" s="7" t="s">
        <v>31</v>
      </c>
      <c r="L18" s="30" t="s">
        <v>132</v>
      </c>
      <c r="N18" s="57" t="s">
        <v>151</v>
      </c>
    </row>
    <row r="19" spans="1:14" ht="30" customHeight="1">
      <c r="A19" s="13" t="s">
        <v>69</v>
      </c>
      <c r="B19" s="14" t="s">
        <v>133</v>
      </c>
      <c r="C19" s="15">
        <v>1</v>
      </c>
      <c r="D19" s="16"/>
      <c r="E19" s="17" t="s">
        <v>71</v>
      </c>
      <c r="F19" s="16" t="s">
        <v>116</v>
      </c>
      <c r="G19" s="17" t="s">
        <v>72</v>
      </c>
      <c r="H19" s="16"/>
      <c r="I19" s="17" t="s">
        <v>73</v>
      </c>
      <c r="J19" s="12">
        <f t="shared" si="0"/>
        <v>3</v>
      </c>
      <c r="K19" s="7" t="s">
        <v>31</v>
      </c>
      <c r="L19" s="18" t="s">
        <v>134</v>
      </c>
      <c r="N19" s="55" t="s">
        <v>135</v>
      </c>
    </row>
    <row r="20" spans="1:14" ht="30" customHeight="1">
      <c r="A20" s="13" t="s">
        <v>74</v>
      </c>
      <c r="B20" s="14" t="s">
        <v>75</v>
      </c>
      <c r="C20" s="15">
        <v>2</v>
      </c>
      <c r="D20" s="16"/>
      <c r="E20" s="17" t="s">
        <v>136</v>
      </c>
      <c r="F20" s="16"/>
      <c r="G20" s="17" t="s">
        <v>137</v>
      </c>
      <c r="H20" s="16" t="s">
        <v>119</v>
      </c>
      <c r="I20" s="17" t="s">
        <v>78</v>
      </c>
      <c r="J20" s="12">
        <f t="shared" si="0"/>
        <v>10</v>
      </c>
      <c r="K20" s="7" t="s">
        <v>31</v>
      </c>
      <c r="L20" s="18" t="s">
        <v>138</v>
      </c>
      <c r="N20" s="55" t="s">
        <v>139</v>
      </c>
    </row>
    <row r="21" spans="1:14" ht="30" customHeight="1">
      <c r="A21" s="13" t="s">
        <v>79</v>
      </c>
      <c r="B21" s="14" t="s">
        <v>80</v>
      </c>
      <c r="C21" s="15">
        <v>1</v>
      </c>
      <c r="D21" s="16"/>
      <c r="E21" s="17" t="s">
        <v>136</v>
      </c>
      <c r="F21" s="16"/>
      <c r="G21" s="17" t="s">
        <v>137</v>
      </c>
      <c r="H21" s="16" t="s">
        <v>119</v>
      </c>
      <c r="I21" s="17" t="s">
        <v>78</v>
      </c>
      <c r="J21" s="12">
        <f t="shared" si="0"/>
        <v>5</v>
      </c>
      <c r="K21" s="7" t="s">
        <v>31</v>
      </c>
      <c r="L21" s="18" t="s">
        <v>140</v>
      </c>
      <c r="N21" s="56" t="s">
        <v>141</v>
      </c>
    </row>
    <row r="22" spans="1:14" ht="38.4" customHeight="1">
      <c r="A22" s="13" t="s">
        <v>81</v>
      </c>
      <c r="B22" s="14" t="s">
        <v>82</v>
      </c>
      <c r="C22" s="15">
        <v>1</v>
      </c>
      <c r="D22" s="31" t="s">
        <v>116</v>
      </c>
      <c r="E22" s="32" t="s">
        <v>83</v>
      </c>
      <c r="F22" s="16"/>
      <c r="G22" s="32" t="s">
        <v>84</v>
      </c>
      <c r="H22" s="16"/>
      <c r="I22" s="32" t="s">
        <v>85</v>
      </c>
      <c r="J22" s="12">
        <f t="shared" si="0"/>
        <v>1</v>
      </c>
      <c r="K22" s="7" t="s">
        <v>31</v>
      </c>
      <c r="L22" s="33" t="s">
        <v>142</v>
      </c>
      <c r="N22" s="54" t="s">
        <v>153</v>
      </c>
    </row>
    <row r="23" spans="1:14" ht="35.4" customHeight="1">
      <c r="A23" s="13" t="s">
        <v>86</v>
      </c>
      <c r="B23" s="14" t="s">
        <v>87</v>
      </c>
      <c r="C23" s="15">
        <v>3</v>
      </c>
      <c r="D23" s="34">
        <v>0</v>
      </c>
      <c r="E23" s="35" t="s">
        <v>88</v>
      </c>
      <c r="F23" s="167"/>
      <c r="G23" s="168"/>
      <c r="H23" s="168"/>
      <c r="I23" s="169"/>
      <c r="J23" s="19">
        <f>IF(D23="",0,C23*D23)</f>
        <v>0</v>
      </c>
      <c r="K23" s="7" t="s">
        <v>31</v>
      </c>
      <c r="L23" s="18" t="s">
        <v>143</v>
      </c>
      <c r="N23" s="54" t="s">
        <v>152</v>
      </c>
    </row>
    <row r="24" spans="1:14" ht="30" customHeight="1">
      <c r="A24" s="13" t="s">
        <v>89</v>
      </c>
      <c r="B24" s="14" t="s">
        <v>90</v>
      </c>
      <c r="C24" s="15">
        <v>2</v>
      </c>
      <c r="D24" s="34">
        <v>2</v>
      </c>
      <c r="E24" s="35" t="s">
        <v>88</v>
      </c>
      <c r="F24" s="167"/>
      <c r="G24" s="168"/>
      <c r="H24" s="168"/>
      <c r="I24" s="169"/>
      <c r="J24" s="19">
        <f>IF(D24="",0,C24*D24)</f>
        <v>4</v>
      </c>
      <c r="K24" s="7" t="s">
        <v>31</v>
      </c>
      <c r="L24" s="18" t="s">
        <v>144</v>
      </c>
      <c r="N24" s="54" t="s">
        <v>154</v>
      </c>
    </row>
    <row r="25" spans="1:14" ht="30" customHeight="1">
      <c r="A25" s="13" t="s">
        <v>91</v>
      </c>
      <c r="B25" s="14" t="s">
        <v>92</v>
      </c>
      <c r="C25" s="15">
        <v>5</v>
      </c>
      <c r="D25" s="34">
        <v>0</v>
      </c>
      <c r="E25" s="35" t="s">
        <v>88</v>
      </c>
      <c r="F25" s="167"/>
      <c r="G25" s="168"/>
      <c r="H25" s="168"/>
      <c r="I25" s="169"/>
      <c r="J25" s="19">
        <f>IF(D25="",0,C25*D25)</f>
        <v>0</v>
      </c>
      <c r="K25" s="7" t="s">
        <v>31</v>
      </c>
      <c r="L25" s="18" t="s">
        <v>143</v>
      </c>
      <c r="N25" s="55" t="s">
        <v>145</v>
      </c>
    </row>
    <row r="26" spans="1:14" ht="30" customHeight="1" thickBot="1">
      <c r="A26" s="36" t="s">
        <v>93</v>
      </c>
      <c r="B26" s="37" t="s">
        <v>94</v>
      </c>
      <c r="C26" s="38">
        <v>2</v>
      </c>
      <c r="D26" s="39" t="s">
        <v>116</v>
      </c>
      <c r="E26" s="40" t="s">
        <v>95</v>
      </c>
      <c r="F26" s="41"/>
      <c r="G26" s="40" t="s">
        <v>96</v>
      </c>
      <c r="H26" s="171"/>
      <c r="I26" s="172"/>
      <c r="J26" s="19">
        <f>IF(D26="○",C26*1,IF(F26="○",C26*3,0))</f>
        <v>2</v>
      </c>
      <c r="K26" s="7" t="s">
        <v>31</v>
      </c>
      <c r="L26" s="18" t="s">
        <v>146</v>
      </c>
      <c r="N26" s="55" t="s">
        <v>147</v>
      </c>
    </row>
    <row r="27" spans="1:14" ht="27" customHeight="1" thickTop="1" thickBot="1">
      <c r="A27" s="173" t="s">
        <v>148</v>
      </c>
      <c r="B27" s="174"/>
      <c r="C27" s="174"/>
      <c r="D27" s="174"/>
      <c r="E27" s="174"/>
      <c r="F27" s="174"/>
      <c r="G27" s="174"/>
      <c r="H27" s="174"/>
      <c r="I27" s="174"/>
      <c r="J27" s="42">
        <f>SUM(J10:J26)</f>
        <v>68</v>
      </c>
      <c r="N27" s="53"/>
    </row>
    <row r="28" spans="1:14" ht="9.75" customHeight="1">
      <c r="A28" s="43"/>
      <c r="B28" s="6"/>
      <c r="C28" s="6"/>
      <c r="D28" s="6"/>
      <c r="E28" s="6"/>
      <c r="F28" s="6"/>
      <c r="G28" s="6"/>
      <c r="H28" s="6"/>
      <c r="I28" s="6"/>
      <c r="J28" s="6"/>
      <c r="N28" s="53"/>
    </row>
    <row r="29" spans="1:14" ht="30" customHeight="1">
      <c r="A29" s="19" t="s">
        <v>98</v>
      </c>
      <c r="B29" s="20" t="s">
        <v>99</v>
      </c>
      <c r="C29" s="21">
        <v>7</v>
      </c>
      <c r="D29" s="22"/>
      <c r="E29" s="23" t="s">
        <v>100</v>
      </c>
      <c r="F29" s="167"/>
      <c r="G29" s="168"/>
      <c r="H29" s="168"/>
      <c r="I29" s="169"/>
      <c r="J29" s="44">
        <f>IF(D29="○",C29*1,0)</f>
        <v>0</v>
      </c>
      <c r="K29" s="7" t="s">
        <v>31</v>
      </c>
      <c r="L29" s="18" t="s">
        <v>143</v>
      </c>
      <c r="N29" s="53"/>
    </row>
    <row r="30" spans="1:14" ht="30" customHeight="1" thickBot="1">
      <c r="A30" s="36" t="s">
        <v>101</v>
      </c>
      <c r="B30" s="37" t="s">
        <v>102</v>
      </c>
      <c r="C30" s="38">
        <v>5</v>
      </c>
      <c r="D30" s="39"/>
      <c r="E30" s="40" t="s">
        <v>103</v>
      </c>
      <c r="F30" s="41"/>
      <c r="G30" s="40" t="s">
        <v>104</v>
      </c>
      <c r="H30" s="41"/>
      <c r="I30" s="40" t="s">
        <v>105</v>
      </c>
      <c r="J30" s="45">
        <f>IF(D30="○",C30*1,IF(F30="○",C30*3,IF(H30="○",C30*5,0)))</f>
        <v>0</v>
      </c>
      <c r="K30" s="7" t="s">
        <v>31</v>
      </c>
      <c r="L30" s="18" t="s">
        <v>143</v>
      </c>
      <c r="N30" s="53"/>
    </row>
    <row r="31" spans="1:14" ht="27" customHeight="1" thickTop="1" thickBot="1">
      <c r="A31" s="173" t="s">
        <v>106</v>
      </c>
      <c r="B31" s="174"/>
      <c r="C31" s="174"/>
      <c r="D31" s="174"/>
      <c r="E31" s="174"/>
      <c r="F31" s="174"/>
      <c r="G31" s="174"/>
      <c r="H31" s="174"/>
      <c r="I31" s="174"/>
      <c r="J31" s="42">
        <f>SUM(J29:J30)</f>
        <v>0</v>
      </c>
      <c r="N31" s="53"/>
    </row>
    <row r="33" spans="1:12" ht="15.75" customHeight="1"/>
    <row r="34" spans="1:12" ht="15.75" customHeight="1">
      <c r="A34" s="3"/>
      <c r="B34" s="46" t="s">
        <v>0</v>
      </c>
      <c r="C34" s="47"/>
      <c r="D34" s="170" t="s">
        <v>149</v>
      </c>
      <c r="E34" s="170"/>
      <c r="F34" s="170"/>
      <c r="G34" s="170"/>
      <c r="H34" s="170"/>
      <c r="I34" s="170"/>
      <c r="J34" s="170"/>
      <c r="K34" s="170"/>
      <c r="L34" s="170"/>
    </row>
    <row r="35" spans="1:12" ht="15.75" customHeight="1">
      <c r="A35" s="3"/>
      <c r="B35" s="46"/>
      <c r="C35" s="48"/>
      <c r="D35" s="58"/>
      <c r="E35" s="58"/>
      <c r="F35" s="58"/>
      <c r="G35" s="58"/>
      <c r="H35" s="58"/>
      <c r="I35" s="58"/>
      <c r="J35" s="58"/>
      <c r="K35" s="58"/>
      <c r="L35" s="58"/>
    </row>
    <row r="36" spans="1:12" ht="15.75" customHeight="1">
      <c r="B36" s="49" t="s">
        <v>0</v>
      </c>
      <c r="C36" s="50" t="s">
        <v>3</v>
      </c>
    </row>
    <row r="37" spans="1:12" ht="15.75" customHeight="1">
      <c r="E37" s="65" t="s">
        <v>4</v>
      </c>
      <c r="F37" s="51" t="s">
        <v>5</v>
      </c>
      <c r="G37" s="65" t="s">
        <v>4</v>
      </c>
      <c r="H37" s="51" t="s">
        <v>5</v>
      </c>
    </row>
    <row r="38" spans="1:12" ht="15.75" customHeight="1">
      <c r="E38" s="52" t="s">
        <v>6</v>
      </c>
      <c r="F38" s="52">
        <v>24</v>
      </c>
      <c r="G38" s="52" t="s">
        <v>7</v>
      </c>
      <c r="H38" s="52">
        <v>60</v>
      </c>
    </row>
    <row r="39" spans="1:12" ht="15.75" customHeight="1">
      <c r="E39" s="52" t="s">
        <v>8</v>
      </c>
      <c r="F39" s="52">
        <v>33</v>
      </c>
      <c r="G39" s="52" t="s">
        <v>9</v>
      </c>
      <c r="H39" s="52">
        <v>69</v>
      </c>
    </row>
    <row r="40" spans="1:12" ht="15.75" customHeight="1">
      <c r="E40" s="52" t="s">
        <v>10</v>
      </c>
      <c r="F40" s="52">
        <v>42</v>
      </c>
      <c r="G40" s="52" t="s">
        <v>11</v>
      </c>
      <c r="H40" s="52">
        <v>78</v>
      </c>
    </row>
    <row r="41" spans="1:12" ht="15.75" customHeight="1">
      <c r="E41" s="52" t="s">
        <v>12</v>
      </c>
      <c r="F41" s="52">
        <v>51</v>
      </c>
      <c r="G41" s="52" t="s">
        <v>13</v>
      </c>
      <c r="H41" s="52">
        <v>87</v>
      </c>
    </row>
    <row r="42" spans="1:12" ht="15.75" customHeight="1"/>
    <row r="43" spans="1:12" ht="15.75" customHeight="1"/>
    <row r="44" spans="1:12" ht="15.75" customHeight="1"/>
    <row r="45" spans="1:12" ht="15.75" customHeight="1"/>
    <row r="46" spans="1:12" ht="15.75" customHeight="1"/>
    <row r="47" spans="1:12" ht="15.75" customHeight="1"/>
    <row r="48" spans="1:12" ht="15.75" customHeight="1"/>
  </sheetData>
  <sheetProtection password="CC39" sheet="1" selectLockedCells="1"/>
  <mergeCells count="22">
    <mergeCell ref="N6:N9"/>
    <mergeCell ref="F25:I25"/>
    <mergeCell ref="H7:I7"/>
    <mergeCell ref="D34:L34"/>
    <mergeCell ref="H8:I8"/>
    <mergeCell ref="H11:I11"/>
    <mergeCell ref="F14:I14"/>
    <mergeCell ref="F23:I23"/>
    <mergeCell ref="F24:I24"/>
    <mergeCell ref="L6:L9"/>
    <mergeCell ref="H26:I26"/>
    <mergeCell ref="F8:G8"/>
    <mergeCell ref="D8:E8"/>
    <mergeCell ref="A27:I27"/>
    <mergeCell ref="F29:I29"/>
    <mergeCell ref="A31:I31"/>
    <mergeCell ref="A3:J3"/>
    <mergeCell ref="A6:B9"/>
    <mergeCell ref="C6:C9"/>
    <mergeCell ref="J6:J9"/>
    <mergeCell ref="D7:E7"/>
    <mergeCell ref="F7:G7"/>
  </mergeCells>
  <phoneticPr fontId="1"/>
  <printOptions horizontalCentered="1"/>
  <pageMargins left="0" right="0" top="0.59055118110236227" bottom="0.59055118110236227"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治験</vt:lpstr>
      <vt:lpstr>製造販売後臨床試験</vt:lpstr>
      <vt:lpstr>【記入例】</vt:lpstr>
      <vt:lpstr>【記入例】!Print_Area</vt:lpstr>
      <vt:lpstr>治験!Print_Area</vt:lpstr>
      <vt:lpstr>製造販売後臨床試験!Print_Area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治験事務局</dc:creator>
  <cp:keywords/>
  <dc:description/>
  <cp:lastModifiedBy>治験事務局</cp:lastModifiedBy>
  <cp:revision/>
  <cp:lastPrinted>2023-06-19T08:40:34Z</cp:lastPrinted>
  <dcterms:created xsi:type="dcterms:W3CDTF">2004-06-21T05:59:54Z</dcterms:created>
  <dcterms:modified xsi:type="dcterms:W3CDTF">2024-03-29T08:54:37Z</dcterms:modified>
  <cp:category/>
  <cp:contentStatus/>
</cp:coreProperties>
</file>