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iken121\Desktop\【最新版】新規案件打診時_20240329\③経費関連\"/>
    </mc:Choice>
  </mc:AlternateContent>
  <bookViews>
    <workbookView xWindow="0" yWindow="0" windowWidth="23040" windowHeight="8976"/>
  </bookViews>
  <sheets>
    <sheet name="治験使用薬管理経費ポイント表" sheetId="5" r:id="rId1"/>
    <sheet name="【記入例】" sheetId="4" r:id="rId2"/>
  </sheets>
  <definedNames>
    <definedName name="_xlnm.Print_Area" localSheetId="1">【記入例】!$A$1:$N$19</definedName>
    <definedName name="_xlnm.Print_Area" localSheetId="0">治験使用薬管理経費ポイント表!$A$12:$J$31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5" l="1"/>
  <c r="J16" i="5"/>
  <c r="J17" i="5"/>
  <c r="J24" i="5" l="1"/>
  <c r="J23" i="5"/>
  <c r="J29" i="5" l="1"/>
  <c r="J28" i="5"/>
  <c r="J27" i="5"/>
  <c r="J26" i="5"/>
  <c r="J25" i="5"/>
  <c r="J22" i="5"/>
  <c r="J21" i="5"/>
  <c r="J20" i="5"/>
  <c r="J19" i="5"/>
  <c r="J18" i="5"/>
  <c r="J18" i="4" l="1"/>
  <c r="J17" i="4"/>
  <c r="J16" i="4"/>
  <c r="J15" i="4"/>
  <c r="J14" i="4"/>
  <c r="J13" i="4"/>
  <c r="J12" i="4"/>
  <c r="J11" i="4"/>
  <c r="J10" i="4"/>
  <c r="J9" i="4"/>
  <c r="J8" i="4"/>
  <c r="J7" i="4"/>
  <c r="J6" i="4"/>
  <c r="J5" i="4"/>
  <c r="J4" i="4"/>
  <c r="J3" i="4"/>
  <c r="J30" i="5"/>
  <c r="J19" i="4" l="1"/>
  <c r="J31" i="5"/>
</calcChain>
</file>

<file path=xl/comments1.xml><?xml version="1.0" encoding="utf-8"?>
<comments xmlns="http://schemas.openxmlformats.org/spreadsheetml/2006/main">
  <authors>
    <author>chiken114</author>
  </authors>
  <commentList>
    <comment ref="I12" authorId="0" shapeId="0">
      <text>
        <r>
          <rPr>
            <sz val="10"/>
            <color indexed="81"/>
            <rFont val="MS P ゴシック"/>
            <family val="3"/>
            <charset val="128"/>
          </rPr>
          <t>[ ALT ] + [ ENTER ]で改行します。</t>
        </r>
      </text>
    </comment>
  </commentList>
</comments>
</file>

<file path=xl/sharedStrings.xml><?xml version="1.0" encoding="utf-8"?>
<sst xmlns="http://schemas.openxmlformats.org/spreadsheetml/2006/main" count="267" uniqueCount="164">
  <si>
    <t>※</t>
    <phoneticPr fontId="1"/>
  </si>
  <si>
    <t>　　　　部分に ○ （ プルダウンより選択 ） を入力していただくと、自動的に計算されます。　削除の時は DELキー を使用してください。</t>
    <rPh sb="19" eb="21">
      <t>センタク</t>
    </rPh>
    <rPh sb="47" eb="49">
      <t>サクジョ</t>
    </rPh>
    <rPh sb="50" eb="51">
      <t>トキ</t>
    </rPh>
    <rPh sb="60" eb="62">
      <t>シヨウ</t>
    </rPh>
    <phoneticPr fontId="1"/>
  </si>
  <si>
    <t>　　　　回数の場合は数字を入力してください。</t>
    <rPh sb="13" eb="15">
      <t>ニュウリョク</t>
    </rPh>
    <phoneticPr fontId="1"/>
  </si>
  <si>
    <t>C欄（投与期間）が、50週以上の場合は、下記表から該当するポイントをご記入下さい。</t>
    <phoneticPr fontId="1"/>
  </si>
  <si>
    <t>投与期間</t>
    <rPh sb="0" eb="2">
      <t>トウヨ</t>
    </rPh>
    <rPh sb="2" eb="4">
      <t>キカン</t>
    </rPh>
    <phoneticPr fontId="1"/>
  </si>
  <si>
    <t>ポイント</t>
    <phoneticPr fontId="1"/>
  </si>
  <si>
    <t>50～74週</t>
    <rPh sb="5" eb="6">
      <t>シュウ</t>
    </rPh>
    <phoneticPr fontId="1"/>
  </si>
  <si>
    <t>150～174週</t>
    <rPh sb="7" eb="8">
      <t>シュウ</t>
    </rPh>
    <phoneticPr fontId="1"/>
  </si>
  <si>
    <t>75～99週</t>
    <rPh sb="5" eb="6">
      <t>シュウ</t>
    </rPh>
    <phoneticPr fontId="1"/>
  </si>
  <si>
    <t>175～199週</t>
    <rPh sb="7" eb="8">
      <t>シュウ</t>
    </rPh>
    <phoneticPr fontId="1"/>
  </si>
  <si>
    <t>100～124週</t>
    <rPh sb="7" eb="8">
      <t>シュウ</t>
    </rPh>
    <phoneticPr fontId="1"/>
  </si>
  <si>
    <t>200～224週</t>
    <rPh sb="7" eb="8">
      <t>シュウ</t>
    </rPh>
    <phoneticPr fontId="1"/>
  </si>
  <si>
    <t>125～149週</t>
    <rPh sb="7" eb="8">
      <t>シュウ</t>
    </rPh>
    <phoneticPr fontId="1"/>
  </si>
  <si>
    <t>225～249週</t>
    <rPh sb="7" eb="8">
      <t>シュウ</t>
    </rPh>
    <phoneticPr fontId="1"/>
  </si>
  <si>
    <t>要　素</t>
    <rPh sb="0" eb="1">
      <t>ヨウ</t>
    </rPh>
    <rPh sb="2" eb="3">
      <t>ス</t>
    </rPh>
    <phoneticPr fontId="1"/>
  </si>
  <si>
    <t>ウエイト</t>
    <phoneticPr fontId="1"/>
  </si>
  <si>
    <t>Ⅰ
（ウエイト×１）</t>
    <phoneticPr fontId="1"/>
  </si>
  <si>
    <t>Ⅱ
（ウエイト×２）</t>
    <phoneticPr fontId="1"/>
  </si>
  <si>
    <t>Ⅲ
（ウエイト×３）</t>
    <phoneticPr fontId="1"/>
  </si>
  <si>
    <t>ポイント数</t>
    <rPh sb="4" eb="5">
      <t>スウ</t>
    </rPh>
    <phoneticPr fontId="1"/>
  </si>
  <si>
    <t>設定理由
記載内容がセル内に収まらない場合は、コメントを
挿入してください。 （ 右クリック → コメントの挿入 ）</t>
    <rPh sb="0" eb="2">
      <t>セッテイ</t>
    </rPh>
    <rPh sb="2" eb="4">
      <t>リユウ</t>
    </rPh>
    <rPh sb="5" eb="9">
      <t>キサイナイヨウ</t>
    </rPh>
    <rPh sb="12" eb="13">
      <t>ナイ</t>
    </rPh>
    <rPh sb="14" eb="15">
      <t>オサ</t>
    </rPh>
    <rPh sb="19" eb="21">
      <t>バアイ</t>
    </rPh>
    <rPh sb="29" eb="31">
      <t>ソウニュウ</t>
    </rPh>
    <rPh sb="41" eb="42">
      <t>ミギ</t>
    </rPh>
    <rPh sb="54" eb="56">
      <t>ソウニュウ</t>
    </rPh>
    <phoneticPr fontId="1"/>
  </si>
  <si>
    <t>Ａ</t>
  </si>
  <si>
    <t>内服</t>
    <rPh sb="0" eb="2">
      <t>ナイフク</t>
    </rPh>
    <phoneticPr fontId="1"/>
  </si>
  <si>
    <t>外用</t>
    <rPh sb="0" eb="2">
      <t>ガイヨウ</t>
    </rPh>
    <phoneticPr fontId="1"/>
  </si>
  <si>
    <t>注射</t>
    <rPh sb="0" eb="2">
      <t>チュウシャ</t>
    </rPh>
    <phoneticPr fontId="1"/>
  </si>
  <si>
    <t>⇒</t>
    <phoneticPr fontId="1"/>
  </si>
  <si>
    <t>Ｂ</t>
  </si>
  <si>
    <t>デザイン</t>
    <phoneticPr fontId="1"/>
  </si>
  <si>
    <t>オープン</t>
    <phoneticPr fontId="1"/>
  </si>
  <si>
    <t>単盲検</t>
    <rPh sb="0" eb="1">
      <t>タン</t>
    </rPh>
    <rPh sb="1" eb="3">
      <t>モウケン</t>
    </rPh>
    <phoneticPr fontId="1"/>
  </si>
  <si>
    <t>二重盲検</t>
    <rPh sb="0" eb="2">
      <t>ニジュウ</t>
    </rPh>
    <rPh sb="2" eb="4">
      <t>モウケン</t>
    </rPh>
    <phoneticPr fontId="1"/>
  </si>
  <si>
    <t>Ｃ</t>
  </si>
  <si>
    <t>投与期間</t>
    <rPh sb="0" eb="3">
      <t>トウヨキ</t>
    </rPh>
    <rPh sb="3" eb="4">
      <t>カン</t>
    </rPh>
    <phoneticPr fontId="1"/>
  </si>
  <si>
    <t>4週間以内</t>
    <rPh sb="1" eb="3">
      <t>シュウカン</t>
    </rPh>
    <rPh sb="3" eb="5">
      <t>イナイ</t>
    </rPh>
    <phoneticPr fontId="1"/>
  </si>
  <si>
    <t>5～24週</t>
    <rPh sb="4" eb="5">
      <t>シュウ</t>
    </rPh>
    <phoneticPr fontId="1"/>
  </si>
  <si>
    <t>25～49週
50週以上は、25週毎に9ﾎﾟｲﾝﾄ加算※</t>
    <rPh sb="5" eb="6">
      <t>シュウ</t>
    </rPh>
    <rPh sb="9" eb="10">
      <t>シュウ</t>
    </rPh>
    <rPh sb="10" eb="12">
      <t>イジョウ</t>
    </rPh>
    <rPh sb="16" eb="17">
      <t>シュウ</t>
    </rPh>
    <rPh sb="17" eb="18">
      <t>ゴト</t>
    </rPh>
    <rPh sb="25" eb="27">
      <t>カサン</t>
    </rPh>
    <phoneticPr fontId="1"/>
  </si>
  <si>
    <t>Ｄ</t>
  </si>
  <si>
    <t>調剤及び出庫回数</t>
    <rPh sb="0" eb="2">
      <t>チョウザイ</t>
    </rPh>
    <rPh sb="2" eb="3">
      <t>オヨ</t>
    </rPh>
    <rPh sb="4" eb="6">
      <t>シュッコ</t>
    </rPh>
    <rPh sb="6" eb="8">
      <t>カイスウ</t>
    </rPh>
    <phoneticPr fontId="1"/>
  </si>
  <si>
    <t>単回</t>
    <rPh sb="0" eb="1">
      <t>タン</t>
    </rPh>
    <rPh sb="1" eb="2">
      <t>カイ</t>
    </rPh>
    <phoneticPr fontId="1"/>
  </si>
  <si>
    <t>5回以下</t>
    <rPh sb="1" eb="2">
      <t>カイ</t>
    </rPh>
    <rPh sb="2" eb="4">
      <t>イカ</t>
    </rPh>
    <phoneticPr fontId="1"/>
  </si>
  <si>
    <t>6回以上</t>
    <rPh sb="1" eb="4">
      <t>カイイジョウ</t>
    </rPh>
    <phoneticPr fontId="1"/>
  </si>
  <si>
    <t>Ｅ</t>
    <phoneticPr fontId="1"/>
  </si>
  <si>
    <t>保存状況</t>
    <rPh sb="0" eb="2">
      <t>ホゾン</t>
    </rPh>
    <rPh sb="2" eb="4">
      <t>ジョウキョウ</t>
    </rPh>
    <phoneticPr fontId="1"/>
  </si>
  <si>
    <t>室温</t>
    <rPh sb="0" eb="2">
      <t>シツオン</t>
    </rPh>
    <phoneticPr fontId="1"/>
  </si>
  <si>
    <t>冷所又は遮光</t>
    <rPh sb="0" eb="2">
      <t>レイショ</t>
    </rPh>
    <rPh sb="2" eb="3">
      <t>マタ</t>
    </rPh>
    <rPh sb="4" eb="6">
      <t>シャコウ</t>
    </rPh>
    <phoneticPr fontId="1"/>
  </si>
  <si>
    <t>冷所及び遮光</t>
    <rPh sb="0" eb="2">
      <t>レイショ</t>
    </rPh>
    <rPh sb="2" eb="3">
      <t>オヨ</t>
    </rPh>
    <rPh sb="4" eb="6">
      <t>シャコウ</t>
    </rPh>
    <phoneticPr fontId="1"/>
  </si>
  <si>
    <t>Ｆ</t>
    <phoneticPr fontId="1"/>
  </si>
  <si>
    <t>単相か複相か</t>
    <rPh sb="0" eb="1">
      <t>タン</t>
    </rPh>
    <rPh sb="1" eb="2">
      <t>ソウ</t>
    </rPh>
    <rPh sb="3" eb="4">
      <t>フク</t>
    </rPh>
    <rPh sb="4" eb="5">
      <t>ソウ</t>
    </rPh>
    <phoneticPr fontId="1"/>
  </si>
  <si>
    <t>2つの相同時</t>
    <rPh sb="3" eb="4">
      <t>ソウ</t>
    </rPh>
    <rPh sb="4" eb="6">
      <t>ドウジ</t>
    </rPh>
    <phoneticPr fontId="1"/>
  </si>
  <si>
    <t>3つ以上</t>
    <rPh sb="2" eb="4">
      <t>イジョウ</t>
    </rPh>
    <phoneticPr fontId="1"/>
  </si>
  <si>
    <t>Ｇ</t>
    <phoneticPr fontId="1"/>
  </si>
  <si>
    <t>単科か複数科か</t>
    <rPh sb="0" eb="2">
      <t>タンカ</t>
    </rPh>
    <rPh sb="3" eb="5">
      <t>フクスウ</t>
    </rPh>
    <rPh sb="5" eb="6">
      <t>カ</t>
    </rPh>
    <phoneticPr fontId="1"/>
  </si>
  <si>
    <t>2科</t>
    <rPh sb="1" eb="2">
      <t>カ</t>
    </rPh>
    <phoneticPr fontId="1"/>
  </si>
  <si>
    <t>3科以上</t>
    <rPh sb="1" eb="2">
      <t>カ</t>
    </rPh>
    <rPh sb="2" eb="4">
      <t>イジョウ</t>
    </rPh>
    <phoneticPr fontId="1"/>
  </si>
  <si>
    <t>Ｈ</t>
    <phoneticPr fontId="1"/>
  </si>
  <si>
    <t>2つ</t>
    <phoneticPr fontId="1"/>
  </si>
  <si>
    <t>I</t>
    <phoneticPr fontId="1"/>
  </si>
  <si>
    <t>ウォッシュアウト時のプラセボの使用</t>
    <rPh sb="8" eb="9">
      <t>ジ</t>
    </rPh>
    <rPh sb="15" eb="17">
      <t>シヨウ</t>
    </rPh>
    <phoneticPr fontId="1"/>
  </si>
  <si>
    <t>有</t>
    <rPh sb="0" eb="1">
      <t>アリ</t>
    </rPh>
    <phoneticPr fontId="1"/>
  </si>
  <si>
    <t>Ｊ</t>
    <phoneticPr fontId="1"/>
  </si>
  <si>
    <t>特殊説明文書等の
添付</t>
    <rPh sb="0" eb="2">
      <t>トクシュ</t>
    </rPh>
    <rPh sb="2" eb="4">
      <t>セツメイ</t>
    </rPh>
    <rPh sb="4" eb="6">
      <t>ブンショ</t>
    </rPh>
    <rPh sb="6" eb="7">
      <t>トウ</t>
    </rPh>
    <rPh sb="9" eb="11">
      <t>テンプ</t>
    </rPh>
    <phoneticPr fontId="1"/>
  </si>
  <si>
    <t>Ｋ</t>
    <phoneticPr fontId="1"/>
  </si>
  <si>
    <t>毒・劇薬（予定）</t>
    <rPh sb="0" eb="1">
      <t>ドク</t>
    </rPh>
    <rPh sb="2" eb="3">
      <t>ゲキ</t>
    </rPh>
    <rPh sb="3" eb="4">
      <t>ヤク</t>
    </rPh>
    <rPh sb="5" eb="7">
      <t>ヨテイ</t>
    </rPh>
    <phoneticPr fontId="1"/>
  </si>
  <si>
    <t>向精神薬・麻薬</t>
    <rPh sb="0" eb="4">
      <t>コウセイシンヤク</t>
    </rPh>
    <rPh sb="5" eb="7">
      <t>マヤク</t>
    </rPh>
    <phoneticPr fontId="1"/>
  </si>
  <si>
    <t>Ｌ</t>
    <phoneticPr fontId="1"/>
  </si>
  <si>
    <t>併用薬の交付</t>
    <rPh sb="0" eb="2">
      <t>ヘイヨウ</t>
    </rPh>
    <rPh sb="2" eb="3">
      <t>ヤク</t>
    </rPh>
    <rPh sb="4" eb="6">
      <t>コウフ</t>
    </rPh>
    <phoneticPr fontId="1"/>
  </si>
  <si>
    <t>1種</t>
    <rPh sb="1" eb="2">
      <t>シュ</t>
    </rPh>
    <phoneticPr fontId="1"/>
  </si>
  <si>
    <t>2種</t>
    <rPh sb="1" eb="2">
      <t>シュ</t>
    </rPh>
    <phoneticPr fontId="1"/>
  </si>
  <si>
    <t>3種以上</t>
    <rPh sb="1" eb="4">
      <t>シュイジョウ</t>
    </rPh>
    <phoneticPr fontId="1"/>
  </si>
  <si>
    <t>Ｍ</t>
    <phoneticPr fontId="1"/>
  </si>
  <si>
    <t>併用適用時併用薬チェック</t>
    <rPh sb="0" eb="2">
      <t>ヘイヨウ</t>
    </rPh>
    <rPh sb="2" eb="4">
      <t>テキヨウ</t>
    </rPh>
    <rPh sb="4" eb="5">
      <t>ジ</t>
    </rPh>
    <rPh sb="5" eb="7">
      <t>ヘイヨウ</t>
    </rPh>
    <rPh sb="7" eb="8">
      <t>ヤク</t>
    </rPh>
    <phoneticPr fontId="1"/>
  </si>
  <si>
    <t>Ｎ</t>
    <phoneticPr fontId="1"/>
  </si>
  <si>
    <t>請求医のチェック</t>
    <rPh sb="0" eb="2">
      <t>セイキュウ</t>
    </rPh>
    <rPh sb="2" eb="3">
      <t>イ</t>
    </rPh>
    <phoneticPr fontId="1"/>
  </si>
  <si>
    <t>2名以下</t>
    <rPh sb="1" eb="4">
      <t>メイイカ</t>
    </rPh>
    <phoneticPr fontId="1"/>
  </si>
  <si>
    <t>3～5名</t>
    <rPh sb="3" eb="4">
      <t>メイ</t>
    </rPh>
    <phoneticPr fontId="1"/>
  </si>
  <si>
    <t>6名以上</t>
    <rPh sb="1" eb="4">
      <t>メイイジョウ</t>
    </rPh>
    <phoneticPr fontId="1"/>
  </si>
  <si>
    <t>Ｏ</t>
    <phoneticPr fontId="1"/>
  </si>
  <si>
    <t>3以上</t>
    <rPh sb="1" eb="3">
      <t>イジョウ</t>
    </rPh>
    <phoneticPr fontId="1"/>
  </si>
  <si>
    <t>Ｐ</t>
    <phoneticPr fontId="1"/>
  </si>
  <si>
    <t>治験期間
（1ヶ月単位）</t>
    <rPh sb="0" eb="2">
      <t>チケン</t>
    </rPh>
    <rPh sb="2" eb="4">
      <t>キカン</t>
    </rPh>
    <rPh sb="8" eb="9">
      <t>ゲツ</t>
    </rPh>
    <rPh sb="9" eb="11">
      <t>タンイ</t>
    </rPh>
    <phoneticPr fontId="1"/>
  </si>
  <si>
    <t>Ｐ３：Ａ～Ｐの合計ポイント数</t>
    <rPh sb="7" eb="9">
      <t>ゴウケイ</t>
    </rPh>
    <rPh sb="13" eb="14">
      <t>スウ</t>
    </rPh>
    <phoneticPr fontId="1"/>
  </si>
  <si>
    <t>Ⅰ
（ウエイト×1）</t>
    <phoneticPr fontId="1"/>
  </si>
  <si>
    <t>Ⅱ
（ウエイト×2）</t>
    <phoneticPr fontId="1"/>
  </si>
  <si>
    <t>Ⅲ
（ウエイト×3）</t>
    <phoneticPr fontId="1"/>
  </si>
  <si>
    <t>設定理由</t>
    <rPh sb="0" eb="2">
      <t>セッテイ</t>
    </rPh>
    <rPh sb="2" eb="4">
      <t>リユウ</t>
    </rPh>
    <phoneticPr fontId="1"/>
  </si>
  <si>
    <t>★公大における算定項目例★
※記載欄が不明な項目については、ご相談させていただきます。</t>
    <rPh sb="1" eb="3">
      <t>キミヒロ</t>
    </rPh>
    <rPh sb="7" eb="9">
      <t>サンテイ</t>
    </rPh>
    <rPh sb="9" eb="11">
      <t>コウモク</t>
    </rPh>
    <rPh sb="11" eb="12">
      <t>レイ</t>
    </rPh>
    <phoneticPr fontId="1"/>
  </si>
  <si>
    <t>A</t>
    <phoneticPr fontId="1"/>
  </si>
  <si>
    <t>被験薬の剤型</t>
    <rPh sb="0" eb="1">
      <t>ヒ</t>
    </rPh>
    <rPh sb="1" eb="2">
      <t>ケン</t>
    </rPh>
    <rPh sb="2" eb="3">
      <t>ヤク</t>
    </rPh>
    <rPh sb="4" eb="5">
      <t>ザイ</t>
    </rPh>
    <rPh sb="5" eb="6">
      <t>カタ</t>
    </rPh>
    <phoneticPr fontId="1"/>
  </si>
  <si>
    <t>○</t>
    <phoneticPr fontId="1"/>
  </si>
  <si>
    <t>内服である。</t>
    <rPh sb="0" eb="2">
      <t>ナイフク</t>
    </rPh>
    <phoneticPr fontId="1"/>
  </si>
  <si>
    <t>該当する剤型を記載する</t>
    <rPh sb="0" eb="2">
      <t>ガイトウ</t>
    </rPh>
    <rPh sb="4" eb="6">
      <t>ザイケイ</t>
    </rPh>
    <rPh sb="7" eb="9">
      <t>キサイ</t>
    </rPh>
    <phoneticPr fontId="1"/>
  </si>
  <si>
    <t>B</t>
    <phoneticPr fontId="1"/>
  </si>
  <si>
    <t>二重盲検である。</t>
    <rPh sb="0" eb="2">
      <t>ニジュウ</t>
    </rPh>
    <rPh sb="2" eb="3">
      <t>メクラ</t>
    </rPh>
    <rPh sb="3" eb="4">
      <t>ケン</t>
    </rPh>
    <phoneticPr fontId="1"/>
  </si>
  <si>
    <t>該当のデザインを記載する</t>
    <phoneticPr fontId="1"/>
  </si>
  <si>
    <t>C</t>
    <phoneticPr fontId="1"/>
  </si>
  <si>
    <t>４週間以内</t>
    <rPh sb="1" eb="3">
      <t>シュウカン</t>
    </rPh>
    <rPh sb="3" eb="5">
      <t>イナイ</t>
    </rPh>
    <phoneticPr fontId="1"/>
  </si>
  <si>
    <t>５～24週</t>
    <rPh sb="4" eb="5">
      <t>シュウ</t>
    </rPh>
    <phoneticPr fontId="1"/>
  </si>
  <si>
    <t>25～49週
50週以上は、25週毎に９ﾎﾟｲﾝﾄ加算※</t>
    <rPh sb="5" eb="6">
      <t>シュウ</t>
    </rPh>
    <rPh sb="9" eb="10">
      <t>シュウ</t>
    </rPh>
    <rPh sb="10" eb="12">
      <t>イジョウ</t>
    </rPh>
    <rPh sb="16" eb="17">
      <t>シュウ</t>
    </rPh>
    <rPh sb="17" eb="18">
      <t>ゴト</t>
    </rPh>
    <rPh sb="25" eb="27">
      <t>カサン</t>
    </rPh>
    <phoneticPr fontId="1"/>
  </si>
  <si>
    <t>観察期を含めて28週である。</t>
    <rPh sb="0" eb="2">
      <t>カンサツ</t>
    </rPh>
    <rPh sb="2" eb="3">
      <t>キ</t>
    </rPh>
    <rPh sb="4" eb="5">
      <t>フク</t>
    </rPh>
    <rPh sb="9" eb="10">
      <t>シュウ</t>
    </rPh>
    <phoneticPr fontId="1"/>
  </si>
  <si>
    <t>治験実施計画書に記載されている治験薬の投与開始から投与終了までの期間を記載する
50週以上は、50w,75w,100w・・・毎に9P加算</t>
    <phoneticPr fontId="1"/>
  </si>
  <si>
    <t>D</t>
    <phoneticPr fontId="1"/>
  </si>
  <si>
    <t>５回以下</t>
    <rPh sb="1" eb="2">
      <t>カイ</t>
    </rPh>
    <rPh sb="2" eb="4">
      <t>イカ</t>
    </rPh>
    <phoneticPr fontId="1"/>
  </si>
  <si>
    <t>６回以上</t>
    <rPh sb="1" eb="4">
      <t>カイイジョウ</t>
    </rPh>
    <phoneticPr fontId="1"/>
  </si>
  <si>
    <t>10回である。</t>
    <rPh sb="2" eb="3">
      <t>カイ</t>
    </rPh>
    <phoneticPr fontId="1"/>
  </si>
  <si>
    <t>治験実施計画書に規定の調剤及び出庫回数を記載する</t>
    <rPh sb="0" eb="2">
      <t>チケン</t>
    </rPh>
    <rPh sb="2" eb="4">
      <t>ジッシ</t>
    </rPh>
    <rPh sb="4" eb="7">
      <t>ケイカクショ</t>
    </rPh>
    <rPh sb="8" eb="10">
      <t>キテイ</t>
    </rPh>
    <rPh sb="20" eb="22">
      <t>キサイ</t>
    </rPh>
    <phoneticPr fontId="1"/>
  </si>
  <si>
    <t>E</t>
    <phoneticPr fontId="1"/>
  </si>
  <si>
    <t>F</t>
    <phoneticPr fontId="1"/>
  </si>
  <si>
    <t>２つの相同時</t>
    <rPh sb="3" eb="4">
      <t>ソウ</t>
    </rPh>
    <rPh sb="4" eb="6">
      <t>ドウジ</t>
    </rPh>
    <phoneticPr fontId="1"/>
  </si>
  <si>
    <t>３つ以上</t>
    <rPh sb="2" eb="4">
      <t>イジョウ</t>
    </rPh>
    <phoneticPr fontId="1"/>
  </si>
  <si>
    <t>デザインとして2群（A群・B群）の設定がある。</t>
    <rPh sb="8" eb="9">
      <t>グン</t>
    </rPh>
    <rPh sb="11" eb="12">
      <t>グン</t>
    </rPh>
    <rPh sb="14" eb="15">
      <t>グン</t>
    </rPh>
    <rPh sb="17" eb="19">
      <t>セッテイ</t>
    </rPh>
    <phoneticPr fontId="1"/>
  </si>
  <si>
    <t>コホート・群数でカウントをする。（【例】A群・B群の場合：2つ）</t>
    <rPh sb="5" eb="6">
      <t>グン</t>
    </rPh>
    <rPh sb="6" eb="7">
      <t>スウ</t>
    </rPh>
    <rPh sb="18" eb="19">
      <t>レイ</t>
    </rPh>
    <rPh sb="21" eb="22">
      <t>グン</t>
    </rPh>
    <rPh sb="24" eb="25">
      <t>グン</t>
    </rPh>
    <rPh sb="26" eb="28">
      <t>バアイ</t>
    </rPh>
    <phoneticPr fontId="1"/>
  </si>
  <si>
    <t>G</t>
    <phoneticPr fontId="1"/>
  </si>
  <si>
    <t>２科</t>
    <rPh sb="1" eb="2">
      <t>カ</t>
    </rPh>
    <phoneticPr fontId="1"/>
  </si>
  <si>
    <t>３科以上</t>
    <rPh sb="1" eb="2">
      <t>カ</t>
    </rPh>
    <rPh sb="2" eb="4">
      <t>イジョウ</t>
    </rPh>
    <phoneticPr fontId="1"/>
  </si>
  <si>
    <t>●●科のみである。</t>
    <rPh sb="2" eb="3">
      <t>カ</t>
    </rPh>
    <phoneticPr fontId="1"/>
  </si>
  <si>
    <t>H</t>
    <phoneticPr fontId="1"/>
  </si>
  <si>
    <t>同一被験薬での
対象疾患の数</t>
    <rPh sb="0" eb="2">
      <t>ドウイツ</t>
    </rPh>
    <rPh sb="2" eb="3">
      <t>ヒ</t>
    </rPh>
    <rPh sb="3" eb="4">
      <t>ケン</t>
    </rPh>
    <rPh sb="4" eb="5">
      <t>ヤク</t>
    </rPh>
    <rPh sb="8" eb="10">
      <t>タイショウ</t>
    </rPh>
    <rPh sb="10" eb="12">
      <t>シッカン</t>
    </rPh>
    <rPh sb="13" eb="14">
      <t>カズ</t>
    </rPh>
    <phoneticPr fontId="1"/>
  </si>
  <si>
    <t>〇</t>
    <phoneticPr fontId="1"/>
  </si>
  <si>
    <t>２つ</t>
    <phoneticPr fontId="1"/>
  </si>
  <si>
    <t>●●疾患と〇〇疾患</t>
    <rPh sb="2" eb="4">
      <t>シッカン</t>
    </rPh>
    <rPh sb="7" eb="9">
      <t>シッカン</t>
    </rPh>
    <phoneticPr fontId="1"/>
  </si>
  <si>
    <t>ウォッシュアウト時の
プラセボの使用</t>
    <rPh sb="8" eb="9">
      <t>ジ</t>
    </rPh>
    <rPh sb="16" eb="18">
      <t>シヨウ</t>
    </rPh>
    <phoneticPr fontId="1"/>
  </si>
  <si>
    <t>プラセボを使用する。</t>
    <rPh sb="5" eb="7">
      <t>シヨウ</t>
    </rPh>
    <phoneticPr fontId="1"/>
  </si>
  <si>
    <t>プラセボの使用がある場合に記載する</t>
    <phoneticPr fontId="1"/>
  </si>
  <si>
    <t>J</t>
    <phoneticPr fontId="1"/>
  </si>
  <si>
    <t>▲▲投与に関する説明文書</t>
    <rPh sb="2" eb="4">
      <t>トウヨ</t>
    </rPh>
    <rPh sb="5" eb="6">
      <t>カン</t>
    </rPh>
    <rPh sb="8" eb="10">
      <t>セツメイ</t>
    </rPh>
    <rPh sb="10" eb="12">
      <t>ブンショ</t>
    </rPh>
    <phoneticPr fontId="1"/>
  </si>
  <si>
    <t>保管方法、服用方法、返却方法などその治験薬独自の特別な注意が被験者及び医療従事者に必要な場合に、添付する説明文書。（服薬指導説明書などがあれば有とする）</t>
    <phoneticPr fontId="1"/>
  </si>
  <si>
    <t>K</t>
    <phoneticPr fontId="1"/>
  </si>
  <si>
    <t>被験薬の種目</t>
    <rPh sb="0" eb="1">
      <t>ヒ</t>
    </rPh>
    <rPh sb="1" eb="2">
      <t>ケン</t>
    </rPh>
    <rPh sb="2" eb="3">
      <t>ヤク</t>
    </rPh>
    <rPh sb="4" eb="6">
      <t>シュモク</t>
    </rPh>
    <phoneticPr fontId="1"/>
  </si>
  <si>
    <t>劇薬である。</t>
    <rPh sb="0" eb="2">
      <t>ゲキヤク</t>
    </rPh>
    <phoneticPr fontId="1"/>
  </si>
  <si>
    <t>想定される規制区分を記載する</t>
    <rPh sb="0" eb="2">
      <t>ソウテイ</t>
    </rPh>
    <rPh sb="5" eb="9">
      <t>キセイクブン</t>
    </rPh>
    <rPh sb="10" eb="12">
      <t>キサイ</t>
    </rPh>
    <phoneticPr fontId="1"/>
  </si>
  <si>
    <t>L</t>
    <phoneticPr fontId="1"/>
  </si>
  <si>
    <t>１種</t>
    <rPh sb="1" eb="2">
      <t>シュ</t>
    </rPh>
    <phoneticPr fontId="1"/>
  </si>
  <si>
    <t>２種</t>
    <rPh sb="1" eb="2">
      <t>シュ</t>
    </rPh>
    <phoneticPr fontId="1"/>
  </si>
  <si>
    <t>３種以上</t>
    <rPh sb="1" eb="4">
      <t>シュイジョウ</t>
    </rPh>
    <phoneticPr fontId="1"/>
  </si>
  <si>
    <t>調整用の希釈液（生食）</t>
    <rPh sb="0" eb="3">
      <t>チョウセイヨウ</t>
    </rPh>
    <rPh sb="4" eb="7">
      <t>キシャクエキ</t>
    </rPh>
    <rPh sb="8" eb="10">
      <t>セイショク</t>
    </rPh>
    <phoneticPr fontId="1"/>
  </si>
  <si>
    <t>M</t>
    <phoneticPr fontId="1"/>
  </si>
  <si>
    <t>併用可能薬：4種類</t>
    <rPh sb="0" eb="2">
      <t>ヘイヨウ</t>
    </rPh>
    <rPh sb="2" eb="5">
      <t>カノウヤク</t>
    </rPh>
    <rPh sb="7" eb="9">
      <t>シュルイ</t>
    </rPh>
    <phoneticPr fontId="1"/>
  </si>
  <si>
    <t>併用可能薬、併用療法数を記載する</t>
    <rPh sb="6" eb="8">
      <t>ヘイヨウ</t>
    </rPh>
    <rPh sb="12" eb="14">
      <t>キサイ</t>
    </rPh>
    <phoneticPr fontId="1"/>
  </si>
  <si>
    <t>N</t>
    <phoneticPr fontId="1"/>
  </si>
  <si>
    <t>２名以下</t>
    <rPh sb="1" eb="4">
      <t>メイイカ</t>
    </rPh>
    <phoneticPr fontId="1"/>
  </si>
  <si>
    <t>３～５名</t>
    <rPh sb="3" eb="4">
      <t>メイ</t>
    </rPh>
    <phoneticPr fontId="1"/>
  </si>
  <si>
    <t>６名以上</t>
    <rPh sb="1" eb="4">
      <t>メイイジョウ</t>
    </rPh>
    <phoneticPr fontId="1"/>
  </si>
  <si>
    <t>責任医師1名と分担医師3名である。</t>
    <rPh sb="0" eb="2">
      <t>セキニン</t>
    </rPh>
    <rPh sb="2" eb="4">
      <t>イシ</t>
    </rPh>
    <rPh sb="5" eb="6">
      <t>メイ</t>
    </rPh>
    <rPh sb="7" eb="9">
      <t>ブンタン</t>
    </rPh>
    <rPh sb="9" eb="11">
      <t>イシ</t>
    </rPh>
    <rPh sb="12" eb="13">
      <t>メイ</t>
    </rPh>
    <phoneticPr fontId="1"/>
  </si>
  <si>
    <t>O</t>
    <phoneticPr fontId="1"/>
  </si>
  <si>
    <t>３以上</t>
    <rPh sb="1" eb="3">
      <t>イジョウ</t>
    </rPh>
    <phoneticPr fontId="1"/>
  </si>
  <si>
    <t>P</t>
    <phoneticPr fontId="1"/>
  </si>
  <si>
    <t>治験期間
　（1か月単位）</t>
    <rPh sb="0" eb="2">
      <t>チケン</t>
    </rPh>
    <rPh sb="2" eb="4">
      <t>キカン</t>
    </rPh>
    <rPh sb="9" eb="10">
      <t>ゲツ</t>
    </rPh>
    <rPh sb="10" eb="12">
      <t>タンイ</t>
    </rPh>
    <phoneticPr fontId="1"/>
  </si>
  <si>
    <t>2022年1月～2023年8月としている。</t>
    <rPh sb="4" eb="5">
      <t>ネン</t>
    </rPh>
    <rPh sb="6" eb="7">
      <t>ガツ</t>
    </rPh>
    <rPh sb="12" eb="13">
      <t>ネン</t>
    </rPh>
    <rPh sb="14" eb="15">
      <t>ガツ</t>
    </rPh>
    <phoneticPr fontId="1"/>
  </si>
  <si>
    <t>Ｐ３：A～Ｐの合計ポイント数</t>
    <rPh sb="7" eb="9">
      <t>ゴウケイ</t>
    </rPh>
    <rPh sb="13" eb="14">
      <t>スウ</t>
    </rPh>
    <phoneticPr fontId="1"/>
  </si>
  <si>
    <t>部分に○（回数の場合は数字）を入力していただくと、自動的に計算されます。</t>
    <rPh sb="0" eb="2">
      <t>ブブン</t>
    </rPh>
    <rPh sb="5" eb="7">
      <t>カイスウ</t>
    </rPh>
    <rPh sb="8" eb="10">
      <t>バアイ</t>
    </rPh>
    <rPh sb="11" eb="13">
      <t>スウジ</t>
    </rPh>
    <rPh sb="15" eb="17">
      <t>ニュウリョク</t>
    </rPh>
    <rPh sb="25" eb="28">
      <t>ジドウテキ</t>
    </rPh>
    <rPh sb="29" eb="31">
      <t>ケイサン</t>
    </rPh>
    <phoneticPr fontId="1"/>
  </si>
  <si>
    <t>H欄（投与期間）が、50週以上の場合は、下記表から該当するポイントをご記入下さい。</t>
  </si>
  <si>
    <t>15℃～25℃保存である。</t>
    <rPh sb="7" eb="9">
      <t>ホゾン</t>
    </rPh>
    <phoneticPr fontId="1"/>
  </si>
  <si>
    <t>提供された保管、管理が必要となる併用薬の種類を記載する
提供された調製用の希釈液（生食）はカウントする</t>
    <rPh sb="0" eb="2">
      <t>テイキョウ</t>
    </rPh>
    <rPh sb="23" eb="25">
      <t>キサイ</t>
    </rPh>
    <rPh sb="28" eb="30">
      <t>テイキョウ</t>
    </rPh>
    <rPh sb="33" eb="35">
      <t>チョウセイ</t>
    </rPh>
    <rPh sb="35" eb="36">
      <t>ヨウ</t>
    </rPh>
    <rPh sb="37" eb="40">
      <t>キシャクエキ</t>
    </rPh>
    <rPh sb="41" eb="43">
      <t>セイショク</t>
    </rPh>
    <phoneticPr fontId="1"/>
  </si>
  <si>
    <t>該当する保存条件を記載する。
Ⅰ：室温：26℃以上30℃の保管が可能　
Ⅱ：冷所：1℃～15℃、25℃以下（恒温庫保管）又は遮光
Ⅲ：冷所：1℃～15℃以下及び遮光、フリーザーでの保管</t>
    <rPh sb="17" eb="19">
      <t>シツオン</t>
    </rPh>
    <rPh sb="23" eb="25">
      <t>イジョウ</t>
    </rPh>
    <rPh sb="29" eb="31">
      <t>ホカン</t>
    </rPh>
    <rPh sb="32" eb="34">
      <t>カノウ</t>
    </rPh>
    <rPh sb="38" eb="40">
      <t>レイショ</t>
    </rPh>
    <rPh sb="51" eb="53">
      <t>イカ</t>
    </rPh>
    <rPh sb="57" eb="59">
      <t>ホカン</t>
    </rPh>
    <rPh sb="60" eb="61">
      <t>マタ</t>
    </rPh>
    <rPh sb="62" eb="64">
      <t>シャコウ</t>
    </rPh>
    <rPh sb="78" eb="79">
      <t>オヨ</t>
    </rPh>
    <rPh sb="90" eb="92">
      <t>ホカン</t>
    </rPh>
    <phoneticPr fontId="1"/>
  </si>
  <si>
    <t>承認番号【       】</t>
    <phoneticPr fontId="1"/>
  </si>
  <si>
    <t>同一被験薬及び同一治験実施計画書の治験が同じ診療科で複数の対象疾患について同時に進行する場合の対象疾患の数</t>
    <rPh sb="2" eb="3">
      <t>ヒ</t>
    </rPh>
    <phoneticPr fontId="1"/>
  </si>
  <si>
    <t>複数科とは、同一被験薬及び同一治験実施計画書の治験が複数の診療科で同時に進行する場合</t>
    <rPh sb="8" eb="9">
      <t>ヒ</t>
    </rPh>
    <phoneticPr fontId="1"/>
  </si>
  <si>
    <t>治験責任医師及び治験分担医師の人数の合計</t>
    <phoneticPr fontId="1"/>
  </si>
  <si>
    <t>3規格である。（治験薬🔴●mg・プラセボ・院内採用薬🔴●mg）</t>
    <rPh sb="1" eb="3">
      <t>キカク</t>
    </rPh>
    <rPh sb="8" eb="10">
      <t>チケン</t>
    </rPh>
    <rPh sb="10" eb="11">
      <t>ヤク</t>
    </rPh>
    <rPh sb="22" eb="24">
      <t>インナイ</t>
    </rPh>
    <rPh sb="24" eb="26">
      <t>サイヨウ</t>
    </rPh>
    <rPh sb="26" eb="27">
      <t>クスリ</t>
    </rPh>
    <phoneticPr fontId="1"/>
  </si>
  <si>
    <t>×月数（治験薬の保管・管理）</t>
    <rPh sb="1" eb="3">
      <t>ツキスウ</t>
    </rPh>
    <rPh sb="4" eb="6">
      <t>チケン</t>
    </rPh>
    <rPh sb="6" eb="7">
      <t>ヤク</t>
    </rPh>
    <rPh sb="8" eb="10">
      <t>ホカン</t>
    </rPh>
    <rPh sb="11" eb="13">
      <t>カンリ</t>
    </rPh>
    <phoneticPr fontId="1"/>
  </si>
  <si>
    <t>治験薬の保管・管理を行う月数　（注：治験薬投与期間ではありません。）</t>
    <rPh sb="2" eb="3">
      <t>ヤク</t>
    </rPh>
    <rPh sb="4" eb="6">
      <t>ホカン</t>
    </rPh>
    <rPh sb="16" eb="17">
      <t>チュウ</t>
    </rPh>
    <rPh sb="18" eb="20">
      <t>チケン</t>
    </rPh>
    <rPh sb="20" eb="21">
      <t>ヤク</t>
    </rPh>
    <rPh sb="21" eb="23">
      <t>トウヨ</t>
    </rPh>
    <rPh sb="23" eb="25">
      <t>キカン</t>
    </rPh>
    <phoneticPr fontId="1"/>
  </si>
  <si>
    <t>治験使用薬管理経費ポイント算出表</t>
    <rPh sb="0" eb="2">
      <t>チケン</t>
    </rPh>
    <rPh sb="2" eb="4">
      <t>シヨウ</t>
    </rPh>
    <rPh sb="4" eb="5">
      <t>ヤク</t>
    </rPh>
    <rPh sb="5" eb="7">
      <t>カンリ</t>
    </rPh>
    <rPh sb="7" eb="9">
      <t>ケイヒ</t>
    </rPh>
    <rPh sb="13" eb="15">
      <t>サンシュツ</t>
    </rPh>
    <rPh sb="15" eb="16">
      <t>ヒョウ</t>
    </rPh>
    <phoneticPr fontId="1"/>
  </si>
  <si>
    <t>治験使用薬規格数</t>
    <rPh sb="0" eb="2">
      <t>チケン</t>
    </rPh>
    <rPh sb="2" eb="4">
      <t>シヨウ</t>
    </rPh>
    <rPh sb="4" eb="5">
      <t>ヤク</t>
    </rPh>
    <rPh sb="5" eb="7">
      <t>キカク</t>
    </rPh>
    <rPh sb="7" eb="8">
      <t>スウ</t>
    </rPh>
    <phoneticPr fontId="1"/>
  </si>
  <si>
    <t>複数の規格の被験薬が用いられる場合の規格の数（例：１０ｍｇと１００ｍｇ）
治験使用薬としてプラセボ・院内採用品使用時を含む</t>
    <rPh sb="6" eb="7">
      <t>ヒ</t>
    </rPh>
    <rPh sb="7" eb="8">
      <t>ケン</t>
    </rPh>
    <rPh sb="8" eb="9">
      <t>ヤク</t>
    </rPh>
    <rPh sb="23" eb="24">
      <t>レイ</t>
    </rPh>
    <rPh sb="37" eb="39">
      <t>チケン</t>
    </rPh>
    <rPh sb="39" eb="41">
      <t>シヨウ</t>
    </rPh>
    <rPh sb="41" eb="42">
      <t>クスリ</t>
    </rPh>
    <rPh sb="50" eb="52">
      <t>インナイ</t>
    </rPh>
    <rPh sb="52" eb="55">
      <t>サイヨウヒン</t>
    </rPh>
    <rPh sb="55" eb="57">
      <t>シヨウ</t>
    </rPh>
    <rPh sb="57" eb="58">
      <t>トキ</t>
    </rPh>
    <rPh sb="59" eb="6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</si>
</sst>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Ｐゴシック"/>
      <family val="3"/>
      <charset val="128"/>
    </font>
    <font>
      <sz val="6"/>
      <name val="ＭＳ Ｐゴシック"/>
      <family val="3"/>
      <charset val="128"/>
    </font>
    <font>
      <sz val="10.5"/>
      <name val="ＭＳ Ｐ明朝"/>
      <family val="1"/>
      <charset val="128"/>
    </font>
    <font>
      <sz val="11"/>
      <name val="ＭＳ Ｐ明朝"/>
      <family val="1"/>
      <charset val="128"/>
    </font>
    <font>
      <sz val="8"/>
      <name val="ＭＳ Ｐ明朝"/>
      <family val="1"/>
      <charset val="128"/>
    </font>
    <font>
      <sz val="10.5"/>
      <name val="ＭＳ Ｐゴシック"/>
      <family val="3"/>
      <charset val="128"/>
    </font>
    <font>
      <sz val="8"/>
      <name val="ＭＳ Ｐゴシック"/>
      <family val="3"/>
      <charset val="128"/>
    </font>
    <font>
      <sz val="10"/>
      <name val="ＭＳ Ｐゴシック"/>
      <family val="3"/>
      <charset val="128"/>
    </font>
    <font>
      <sz val="13"/>
      <name val="ＭＳ Ｐゴシック"/>
      <family val="3"/>
      <charset val="128"/>
    </font>
    <font>
      <sz val="11"/>
      <color rgb="FFFF0000"/>
      <name val="ＭＳ Ｐゴシック"/>
      <family val="3"/>
      <charset val="128"/>
    </font>
    <font>
      <b/>
      <sz val="10.5"/>
      <color rgb="FFFF0000"/>
      <name val="ＭＳ Ｐゴシック"/>
      <family val="3"/>
      <charset val="128"/>
    </font>
    <font>
      <b/>
      <sz val="10.5"/>
      <color rgb="FFFF0000"/>
      <name val="ＭＳ ゴシック"/>
      <family val="3"/>
      <charset val="128"/>
    </font>
    <font>
      <sz val="9"/>
      <name val="ＭＳ Ｐゴシック"/>
      <family val="3"/>
      <charset val="128"/>
    </font>
    <font>
      <b/>
      <sz val="11"/>
      <color rgb="FFFF0000"/>
      <name val="ＭＳ Ｐゴシック"/>
      <family val="3"/>
      <charset val="128"/>
    </font>
    <font>
      <sz val="11"/>
      <name val="ＭＳ Ｐゴシック"/>
      <family val="3"/>
      <charset val="128"/>
    </font>
    <font>
      <sz val="10"/>
      <color indexed="81"/>
      <name val="MS P ゴシック"/>
      <family val="3"/>
      <charset val="128"/>
    </font>
    <font>
      <sz val="11"/>
      <name val="ＭＳ 明朝"/>
      <family val="1"/>
      <charset val="128"/>
    </font>
    <font>
      <sz val="13"/>
      <name val="ＭＳ 明朝"/>
      <family val="1"/>
      <charset val="128"/>
    </font>
    <font>
      <sz val="10"/>
      <name val="ＭＳ 明朝"/>
      <family val="1"/>
      <charset val="128"/>
    </font>
    <font>
      <sz val="10.5"/>
      <name val="ＭＳ 明朝"/>
      <family val="1"/>
      <charset val="128"/>
    </font>
    <font>
      <sz val="8"/>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diagonalUp="1">
      <left style="double">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3">
    <xf numFmtId="0" fontId="0" fillId="0" borderId="0"/>
    <xf numFmtId="38" fontId="14" fillId="0" borderId="0" applyFont="0" applyFill="0" applyBorder="0" applyAlignment="0" applyProtection="0">
      <alignment vertical="center"/>
    </xf>
    <xf numFmtId="0" fontId="14" fillId="0" borderId="0"/>
  </cellStyleXfs>
  <cellXfs count="114">
    <xf numFmtId="0" fontId="0" fillId="0" borderId="0" xfId="0"/>
    <xf numFmtId="0" fontId="1" fillId="2" borderId="1" xfId="0"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vertical="center" wrapText="1"/>
    </xf>
    <xf numFmtId="0" fontId="0" fillId="0" borderId="0" xfId="0"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0" fillId="0" borderId="1" xfId="0" applyBorder="1" applyAlignment="1">
      <alignment horizontal="center" vertical="center" wrapText="1"/>
    </xf>
    <xf numFmtId="0" fontId="7" fillId="0" borderId="8" xfId="0" applyFont="1" applyBorder="1" applyAlignment="1">
      <alignment horizontal="center" vertical="center" textRotation="255"/>
    </xf>
    <xf numFmtId="0" fontId="0" fillId="0" borderId="2" xfId="0" applyBorder="1" applyAlignment="1">
      <alignment horizontal="center" vertical="center" wrapText="1"/>
    </xf>
    <xf numFmtId="0" fontId="5" fillId="0" borderId="1" xfId="0" applyFont="1" applyBorder="1" applyAlignment="1">
      <alignment horizontal="center" vertical="center" textRotation="255" wrapText="1"/>
    </xf>
    <xf numFmtId="0" fontId="3" fillId="0" borderId="0" xfId="0" applyFont="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3" fillId="0" borderId="0" xfId="0" applyFont="1" applyAlignment="1">
      <alignment vertical="center" wrapText="1"/>
    </xf>
    <xf numFmtId="0" fontId="0" fillId="3" borderId="9" xfId="0" applyFill="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10" xfId="0" applyFont="1" applyBorder="1" applyAlignment="1">
      <alignment vertical="center" wrapText="1"/>
    </xf>
    <xf numFmtId="0" fontId="0" fillId="0" borderId="4" xfId="0" applyBorder="1" applyAlignment="1">
      <alignment horizontal="center" vertical="center" wrapText="1"/>
    </xf>
    <xf numFmtId="0" fontId="0" fillId="3" borderId="5" xfId="0"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11" fillId="0" borderId="0" xfId="0" applyFont="1" applyAlignment="1">
      <alignment vertical="center"/>
    </xf>
    <xf numFmtId="0" fontId="11" fillId="0" borderId="0" xfId="0" applyFont="1" applyAlignment="1">
      <alignment horizontal="right" vertical="center"/>
    </xf>
    <xf numFmtId="0" fontId="11" fillId="3" borderId="1" xfId="0" applyFont="1" applyFill="1" applyBorder="1" applyAlignment="1">
      <alignment vertical="center"/>
    </xf>
    <xf numFmtId="0" fontId="11" fillId="0" borderId="11" xfId="0" applyFont="1" applyBorder="1" applyAlignment="1">
      <alignment vertical="center"/>
    </xf>
    <xf numFmtId="0" fontId="5" fillId="0" borderId="0" xfId="0" applyFont="1" applyAlignment="1">
      <alignment horizontal="justify" vertical="center"/>
    </xf>
    <xf numFmtId="0" fontId="11"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xf>
    <xf numFmtId="0" fontId="0" fillId="2" borderId="1" xfId="0" applyFill="1" applyBorder="1" applyAlignment="1">
      <alignment horizontal="center" vertical="center"/>
    </xf>
    <xf numFmtId="0" fontId="0" fillId="0" borderId="1" xfId="0" applyBorder="1" applyAlignment="1">
      <alignment vertical="center"/>
    </xf>
    <xf numFmtId="0" fontId="7" fillId="0" borderId="7" xfId="0" applyFont="1" applyBorder="1" applyAlignment="1">
      <alignment horizontal="left" vertical="center" wrapText="1"/>
    </xf>
    <xf numFmtId="0" fontId="12" fillId="0" borderId="1" xfId="0" applyFont="1" applyBorder="1" applyAlignment="1">
      <alignment vertical="center"/>
    </xf>
    <xf numFmtId="0" fontId="12" fillId="0" borderId="1" xfId="0" applyFont="1" applyBorder="1" applyAlignment="1">
      <alignment vertical="center" wrapText="1"/>
    </xf>
    <xf numFmtId="0" fontId="6" fillId="0" borderId="1" xfId="0" applyFont="1" applyBorder="1" applyAlignment="1">
      <alignment horizontal="left" vertical="center" wrapText="1"/>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0" fillId="0" borderId="2" xfId="0"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left" vertical="center"/>
    </xf>
    <xf numFmtId="0" fontId="14" fillId="0" borderId="0" xfId="2"/>
    <xf numFmtId="0" fontId="12" fillId="0" borderId="0" xfId="2" applyFont="1" applyAlignment="1">
      <alignment shrinkToFit="1"/>
    </xf>
    <xf numFmtId="38" fontId="14" fillId="0" borderId="0" xfId="1" applyFont="1" applyFill="1" applyBorder="1" applyAlignment="1" applyProtection="1"/>
    <xf numFmtId="0" fontId="16" fillId="0" borderId="0" xfId="2" applyFont="1"/>
    <xf numFmtId="0" fontId="16" fillId="0" borderId="0" xfId="2" applyFont="1" applyAlignment="1">
      <alignment vertical="top"/>
    </xf>
    <xf numFmtId="0" fontId="18" fillId="0" borderId="1" xfId="0" applyFont="1" applyBorder="1" applyAlignment="1">
      <alignment vertical="center" wrapText="1"/>
    </xf>
    <xf numFmtId="0" fontId="16" fillId="0" borderId="2" xfId="0" applyFont="1" applyBorder="1" applyAlignment="1">
      <alignment horizontal="center" vertical="center" wrapText="1"/>
    </xf>
    <xf numFmtId="0" fontId="16" fillId="3" borderId="3"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6" fillId="3" borderId="1" xfId="0" applyFont="1" applyFill="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6" fillId="3" borderId="9" xfId="0" applyFont="1" applyFill="1" applyBorder="1" applyAlignment="1" applyProtection="1">
      <alignment horizontal="center" vertical="center" wrapText="1"/>
      <protection locked="0"/>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vertical="center" wrapText="1"/>
    </xf>
    <xf numFmtId="0" fontId="16" fillId="0" borderId="4" xfId="0" applyFont="1" applyBorder="1" applyAlignment="1">
      <alignment horizontal="center" vertical="center" wrapText="1"/>
    </xf>
    <xf numFmtId="0" fontId="16" fillId="3" borderId="5" xfId="0" applyFont="1" applyFill="1" applyBorder="1" applyAlignment="1" applyProtection="1">
      <alignment horizontal="center" vertical="center" wrapText="1"/>
      <protection locked="0"/>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20" fillId="0" borderId="1" xfId="0" applyFont="1" applyBorder="1" applyAlignment="1">
      <alignment horizontal="center" vertical="center" textRotation="255" wrapText="1"/>
    </xf>
    <xf numFmtId="0" fontId="19" fillId="0" borderId="1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8" xfId="0" applyFont="1" applyBorder="1" applyAlignment="1">
      <alignment horizontal="center" vertical="center" textRotation="255"/>
    </xf>
    <xf numFmtId="0" fontId="12"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8" fillId="0" borderId="10" xfId="0" applyFont="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7"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2" xfId="0" applyFont="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16" fillId="3" borderId="0" xfId="2" applyFont="1" applyFill="1" applyAlignment="1" applyProtection="1">
      <alignment horizontal="right" vertical="top"/>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0" xfId="0" applyFont="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7" fillId="0" borderId="1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cellXfs>
  <cellStyles count="3">
    <cellStyle name="桁区切り" xfId="1" builtinId="6"/>
    <cellStyle name="標準" xfId="0" builtinId="0"/>
    <cellStyle name="標準_算定表管理画面サンプル" xfId="2"/>
  </cellStyles>
  <dxfs count="5">
    <dxf>
      <fill>
        <patternFill>
          <bgColor rgb="FFFFAFAF"/>
        </patternFill>
      </fill>
    </dxf>
    <dxf>
      <fill>
        <patternFill>
          <bgColor rgb="FFFFAFAF"/>
        </patternFill>
      </fill>
    </dxf>
    <dxf>
      <fill>
        <patternFill>
          <bgColor rgb="FFFFAFAF"/>
        </patternFill>
      </fill>
    </dxf>
    <dxf>
      <fill>
        <patternFill>
          <bgColor rgb="FFFFAFAF"/>
        </patternFill>
      </fill>
    </dxf>
    <dxf>
      <fill>
        <patternFill>
          <bgColor rgb="FFFFAFAF"/>
        </patternFill>
      </fill>
    </dxf>
  </dxfs>
  <tableStyles count="0" defaultTableStyle="TableStyleMedium9" defaultPivotStyle="PivotStyleLight16"/>
  <colors>
    <mruColors>
      <color rgb="FFFFAFA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0</xdr:rowOff>
    </xdr:from>
    <xdr:to>
      <xdr:col>1</xdr:col>
      <xdr:colOff>381000</xdr:colOff>
      <xdr:row>2</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5750" y="161925"/>
          <a:ext cx="371475" cy="200025"/>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K35"/>
  <sheetViews>
    <sheetView showGridLines="0" tabSelected="1" topLeftCell="A13" zoomScaleNormal="100" zoomScaleSheetLayoutView="80" zoomScalePageLayoutView="80" workbookViewId="0">
      <selection activeCell="L15" sqref="L15"/>
    </sheetView>
  </sheetViews>
  <sheetFormatPr defaultColWidth="9" defaultRowHeight="13.2"/>
  <cols>
    <col min="1" max="1" width="3.6640625" style="2" customWidth="1"/>
    <col min="2" max="2" width="19.88671875" style="4" customWidth="1"/>
    <col min="3" max="4" width="4.109375" style="2" customWidth="1"/>
    <col min="5" max="5" width="16.6640625" style="2" customWidth="1"/>
    <col min="6" max="6" width="4.109375" style="2" customWidth="1"/>
    <col min="7" max="7" width="16.6640625" style="2" customWidth="1"/>
    <col min="8" max="8" width="4.109375" style="2" customWidth="1"/>
    <col min="9" max="9" width="17.88671875" style="2" customWidth="1"/>
    <col min="10" max="11" width="5.6640625" style="2" customWidth="1"/>
    <col min="12" max="12" width="40.6640625" style="3" customWidth="1"/>
    <col min="13" max="16384" width="9" style="4"/>
  </cols>
  <sheetData>
    <row r="2" spans="1:37" s="9" customFormat="1" ht="15.75" customHeight="1">
      <c r="A2" s="11" t="s">
        <v>0</v>
      </c>
      <c r="B2" s="12" t="s">
        <v>1</v>
      </c>
      <c r="C2" s="12"/>
      <c r="D2" s="12"/>
      <c r="E2" s="12"/>
      <c r="F2" s="12"/>
      <c r="G2" s="12"/>
      <c r="H2" s="12"/>
      <c r="I2" s="12"/>
      <c r="J2" s="12"/>
      <c r="K2" s="12"/>
    </row>
    <row r="3" spans="1:37" s="9" customFormat="1" ht="15.75" customHeight="1">
      <c r="A3" s="11"/>
      <c r="B3" s="12" t="s">
        <v>2</v>
      </c>
      <c r="C3" s="13"/>
      <c r="D3" s="13"/>
      <c r="E3" s="13"/>
      <c r="F3" s="13"/>
      <c r="G3" s="13"/>
      <c r="H3" s="13"/>
      <c r="I3" s="14"/>
      <c r="J3" s="13"/>
      <c r="K3" s="13"/>
    </row>
    <row r="4" spans="1:37" s="9" customFormat="1" ht="15.75" customHeight="1">
      <c r="A4" s="11"/>
      <c r="B4" s="12"/>
      <c r="C4" s="13"/>
      <c r="D4" s="13"/>
      <c r="E4" s="13"/>
      <c r="F4" s="13"/>
      <c r="G4" s="13"/>
      <c r="H4" s="13"/>
      <c r="I4" s="14"/>
      <c r="J4" s="13"/>
      <c r="K4" s="13"/>
    </row>
    <row r="5" spans="1:37" s="9" customFormat="1" ht="15.75" customHeight="1">
      <c r="A5" s="54" t="s">
        <v>0</v>
      </c>
      <c r="B5" s="55" t="s">
        <v>3</v>
      </c>
      <c r="C5" s="10"/>
      <c r="I5" s="10"/>
      <c r="J5" s="2"/>
    </row>
    <row r="6" spans="1:37" s="9" customFormat="1" ht="15.75" customHeight="1">
      <c r="A6" s="95" t="s">
        <v>4</v>
      </c>
      <c r="B6" s="95"/>
      <c r="C6" s="52" t="s">
        <v>5</v>
      </c>
      <c r="D6" s="86" t="s">
        <v>4</v>
      </c>
      <c r="E6" s="87"/>
      <c r="F6" s="1" t="s">
        <v>5</v>
      </c>
      <c r="H6" s="10"/>
      <c r="I6" s="2"/>
    </row>
    <row r="7" spans="1:37" s="9" customFormat="1" ht="15.75" customHeight="1">
      <c r="A7" s="96" t="s">
        <v>6</v>
      </c>
      <c r="B7" s="96"/>
      <c r="C7" s="53">
        <v>18</v>
      </c>
      <c r="D7" s="88" t="s">
        <v>7</v>
      </c>
      <c r="E7" s="89"/>
      <c r="F7" s="51">
        <v>54</v>
      </c>
      <c r="H7" s="10"/>
      <c r="I7" s="2"/>
    </row>
    <row r="8" spans="1:37" s="9" customFormat="1" ht="15.75" customHeight="1">
      <c r="A8" s="96" t="s">
        <v>8</v>
      </c>
      <c r="B8" s="96"/>
      <c r="C8" s="53">
        <v>27</v>
      </c>
      <c r="D8" s="88" t="s">
        <v>9</v>
      </c>
      <c r="E8" s="89"/>
      <c r="F8" s="51">
        <v>63</v>
      </c>
      <c r="H8" s="10"/>
      <c r="I8" s="2"/>
    </row>
    <row r="9" spans="1:37" s="9" customFormat="1" ht="15.75" customHeight="1">
      <c r="A9" s="96" t="s">
        <v>10</v>
      </c>
      <c r="B9" s="96"/>
      <c r="C9" s="53">
        <v>36</v>
      </c>
      <c r="D9" s="88" t="s">
        <v>11</v>
      </c>
      <c r="E9" s="89"/>
      <c r="F9" s="51">
        <v>72</v>
      </c>
      <c r="H9" s="10"/>
      <c r="I9" s="2"/>
    </row>
    <row r="10" spans="1:37" s="9" customFormat="1" ht="15.75" customHeight="1">
      <c r="A10" s="96" t="s">
        <v>12</v>
      </c>
      <c r="B10" s="96"/>
      <c r="C10" s="53">
        <v>45</v>
      </c>
      <c r="D10" s="88" t="s">
        <v>13</v>
      </c>
      <c r="E10" s="89"/>
      <c r="F10" s="51">
        <v>81</v>
      </c>
      <c r="H10" s="10"/>
      <c r="I10" s="2"/>
    </row>
    <row r="11" spans="1:37" s="9" customFormat="1" ht="15.75" customHeight="1">
      <c r="B11" s="10"/>
      <c r="C11" s="10"/>
      <c r="I11" s="10"/>
      <c r="J11" s="2"/>
    </row>
    <row r="12" spans="1:37" s="56" customFormat="1" ht="31.5" customHeight="1">
      <c r="A12" s="59"/>
      <c r="B12" s="59"/>
      <c r="C12" s="59"/>
      <c r="D12" s="59"/>
      <c r="E12" s="59"/>
      <c r="F12" s="59"/>
      <c r="G12" s="60"/>
      <c r="H12" s="60"/>
      <c r="I12" s="97" t="s">
        <v>154</v>
      </c>
      <c r="J12" s="97"/>
      <c r="AA12" s="57"/>
      <c r="AB12" s="57"/>
      <c r="AC12" s="57"/>
      <c r="AD12" s="57"/>
      <c r="AE12" s="57"/>
      <c r="AH12" s="58"/>
      <c r="AI12" s="58"/>
      <c r="AJ12" s="58"/>
      <c r="AK12" s="58"/>
    </row>
    <row r="13" spans="1:37" ht="48.75" customHeight="1">
      <c r="A13" s="90" t="s">
        <v>161</v>
      </c>
      <c r="B13" s="90"/>
      <c r="C13" s="90"/>
      <c r="D13" s="90"/>
      <c r="E13" s="90"/>
      <c r="F13" s="90"/>
      <c r="G13" s="90"/>
      <c r="H13" s="90"/>
      <c r="I13" s="90"/>
      <c r="J13" s="90"/>
    </row>
    <row r="14" spans="1:37" s="5" customFormat="1" ht="60.75" customHeight="1">
      <c r="A14" s="91" t="s">
        <v>14</v>
      </c>
      <c r="B14" s="91"/>
      <c r="C14" s="80" t="s">
        <v>15</v>
      </c>
      <c r="D14" s="92" t="s">
        <v>16</v>
      </c>
      <c r="E14" s="93"/>
      <c r="F14" s="94" t="s">
        <v>17</v>
      </c>
      <c r="G14" s="93"/>
      <c r="H14" s="94" t="s">
        <v>18</v>
      </c>
      <c r="I14" s="93"/>
      <c r="J14" s="75" t="s">
        <v>19</v>
      </c>
      <c r="L14" s="6" t="s">
        <v>20</v>
      </c>
    </row>
    <row r="15" spans="1:37" s="8" customFormat="1" ht="30" customHeight="1">
      <c r="A15" s="76" t="s">
        <v>21</v>
      </c>
      <c r="B15" s="61" t="s">
        <v>87</v>
      </c>
      <c r="C15" s="62">
        <v>1</v>
      </c>
      <c r="D15" s="63"/>
      <c r="E15" s="64" t="s">
        <v>22</v>
      </c>
      <c r="F15" s="65"/>
      <c r="G15" s="64" t="s">
        <v>23</v>
      </c>
      <c r="H15" s="65"/>
      <c r="I15" s="64" t="s">
        <v>24</v>
      </c>
      <c r="J15" s="66">
        <f>IF(OR(D15&amp;F15&amp;H15="",D15&amp;F15&amp;H15="○"),IF(D15="○",C15*1,IF(F15="○",C15*2,IF(H15="○",C15*3,0))),"エラー")</f>
        <v>0</v>
      </c>
      <c r="K15" s="5" t="s">
        <v>25</v>
      </c>
      <c r="L15" s="7"/>
    </row>
    <row r="16" spans="1:37" s="8" customFormat="1" ht="30" customHeight="1">
      <c r="A16" s="76" t="s">
        <v>26</v>
      </c>
      <c r="B16" s="61" t="s">
        <v>27</v>
      </c>
      <c r="C16" s="62">
        <v>2</v>
      </c>
      <c r="D16" s="63"/>
      <c r="E16" s="64" t="s">
        <v>28</v>
      </c>
      <c r="F16" s="65"/>
      <c r="G16" s="64" t="s">
        <v>29</v>
      </c>
      <c r="H16" s="65"/>
      <c r="I16" s="64" t="s">
        <v>30</v>
      </c>
      <c r="J16" s="66">
        <f t="shared" ref="J16:J19" si="0">IF(OR(D16&amp;F16&amp;H16="",D16&amp;F16&amp;H16="○"),IF(D16="○",C16*1,IF(F16="○",C16*2,IF(H16="○",C16*3,0))),"エラー")</f>
        <v>0</v>
      </c>
      <c r="K16" s="5" t="s">
        <v>25</v>
      </c>
      <c r="L16" s="7"/>
    </row>
    <row r="17" spans="1:12" s="8" customFormat="1" ht="42" customHeight="1">
      <c r="A17" s="76" t="s">
        <v>31</v>
      </c>
      <c r="B17" s="61" t="s">
        <v>32</v>
      </c>
      <c r="C17" s="62">
        <v>3</v>
      </c>
      <c r="D17" s="63"/>
      <c r="E17" s="64" t="s">
        <v>33</v>
      </c>
      <c r="F17" s="65"/>
      <c r="G17" s="64" t="s">
        <v>34</v>
      </c>
      <c r="H17" s="67"/>
      <c r="I17" s="68" t="s">
        <v>35</v>
      </c>
      <c r="J17" s="66">
        <f>IF(OR(D17&amp;F17&amp;H17="",AND(D17&amp;F17="○",H17=""),AND(D17&amp;F17="",H17&lt;&gt;"")),IF(D17="○",C17*1,IF(F17="○",C17*2,IF(H17="○",C17*3,IF(H17&lt;&gt;"",H17,0)))),"エラー")</f>
        <v>0</v>
      </c>
      <c r="K17" s="5" t="s">
        <v>25</v>
      </c>
      <c r="L17" s="7"/>
    </row>
    <row r="18" spans="1:12" s="8" customFormat="1" ht="30" customHeight="1">
      <c r="A18" s="77" t="s">
        <v>36</v>
      </c>
      <c r="B18" s="61" t="s">
        <v>37</v>
      </c>
      <c r="C18" s="62">
        <v>1</v>
      </c>
      <c r="D18" s="63"/>
      <c r="E18" s="64" t="s">
        <v>38</v>
      </c>
      <c r="F18" s="65"/>
      <c r="G18" s="64" t="s">
        <v>39</v>
      </c>
      <c r="H18" s="65"/>
      <c r="I18" s="64" t="s">
        <v>40</v>
      </c>
      <c r="J18" s="66">
        <f t="shared" si="0"/>
        <v>0</v>
      </c>
      <c r="K18" s="5" t="s">
        <v>25</v>
      </c>
      <c r="L18" s="7"/>
    </row>
    <row r="19" spans="1:12" s="8" customFormat="1" ht="30" customHeight="1">
      <c r="A19" s="76" t="s">
        <v>41</v>
      </c>
      <c r="B19" s="61" t="s">
        <v>42</v>
      </c>
      <c r="C19" s="62">
        <v>1</v>
      </c>
      <c r="D19" s="63"/>
      <c r="E19" s="64" t="s">
        <v>43</v>
      </c>
      <c r="F19" s="65"/>
      <c r="G19" s="64" t="s">
        <v>44</v>
      </c>
      <c r="H19" s="65"/>
      <c r="I19" s="64" t="s">
        <v>45</v>
      </c>
      <c r="J19" s="66">
        <f t="shared" si="0"/>
        <v>0</v>
      </c>
      <c r="K19" s="5" t="s">
        <v>25</v>
      </c>
      <c r="L19" s="7"/>
    </row>
    <row r="20" spans="1:12" s="8" customFormat="1" ht="30" customHeight="1">
      <c r="A20" s="77" t="s">
        <v>46</v>
      </c>
      <c r="B20" s="61" t="s">
        <v>47</v>
      </c>
      <c r="C20" s="62">
        <v>2</v>
      </c>
      <c r="D20" s="106"/>
      <c r="E20" s="107"/>
      <c r="F20" s="65"/>
      <c r="G20" s="64" t="s">
        <v>48</v>
      </c>
      <c r="H20" s="65"/>
      <c r="I20" s="64" t="s">
        <v>49</v>
      </c>
      <c r="J20" s="66">
        <f>IF(OR(F20&amp;H20="",F20&amp;H20="○"),IF(F20="○",C20*2,IF(H20="○",C20*3,0)),"エラー")</f>
        <v>0</v>
      </c>
      <c r="K20" s="5" t="s">
        <v>25</v>
      </c>
      <c r="L20" s="7"/>
    </row>
    <row r="21" spans="1:12" s="8" customFormat="1" ht="30" customHeight="1">
      <c r="A21" s="76" t="s">
        <v>50</v>
      </c>
      <c r="B21" s="61" t="s">
        <v>51</v>
      </c>
      <c r="C21" s="62">
        <v>2</v>
      </c>
      <c r="D21" s="106"/>
      <c r="E21" s="107"/>
      <c r="F21" s="65"/>
      <c r="G21" s="64" t="s">
        <v>52</v>
      </c>
      <c r="H21" s="65"/>
      <c r="I21" s="64" t="s">
        <v>53</v>
      </c>
      <c r="J21" s="66">
        <f t="shared" ref="J21:J22" si="1">IF(OR(F21&amp;H21="",F21&amp;H21="○"),IF(F21="○",C21*2,IF(H21="○",C21*3,0)),"エラー")</f>
        <v>0</v>
      </c>
      <c r="K21" s="5" t="s">
        <v>25</v>
      </c>
      <c r="L21" s="7"/>
    </row>
    <row r="22" spans="1:12" s="8" customFormat="1" ht="30" customHeight="1">
      <c r="A22" s="78" t="s">
        <v>54</v>
      </c>
      <c r="B22" s="61" t="s">
        <v>116</v>
      </c>
      <c r="C22" s="62">
        <v>2</v>
      </c>
      <c r="D22" s="106"/>
      <c r="E22" s="107"/>
      <c r="F22" s="65"/>
      <c r="G22" s="64" t="s">
        <v>55</v>
      </c>
      <c r="H22" s="65"/>
      <c r="I22" s="64" t="s">
        <v>49</v>
      </c>
      <c r="J22" s="66">
        <f t="shared" si="1"/>
        <v>0</v>
      </c>
      <c r="K22" s="5" t="s">
        <v>25</v>
      </c>
      <c r="L22" s="7"/>
    </row>
    <row r="23" spans="1:12" s="8" customFormat="1" ht="30" customHeight="1">
      <c r="A23" s="77" t="s">
        <v>56</v>
      </c>
      <c r="B23" s="61" t="s">
        <v>57</v>
      </c>
      <c r="C23" s="62">
        <v>2</v>
      </c>
      <c r="D23" s="63"/>
      <c r="E23" s="69" t="s">
        <v>58</v>
      </c>
      <c r="F23" s="108"/>
      <c r="G23" s="109"/>
      <c r="H23" s="109"/>
      <c r="I23" s="107"/>
      <c r="J23" s="66">
        <f>IF(OR(D23="",D23="○"),IF(D23="○",C23*1,0),"エラー")</f>
        <v>0</v>
      </c>
      <c r="K23" s="5" t="s">
        <v>25</v>
      </c>
      <c r="L23" s="7"/>
    </row>
    <row r="24" spans="1:12" s="8" customFormat="1" ht="30" customHeight="1">
      <c r="A24" s="76" t="s">
        <v>59</v>
      </c>
      <c r="B24" s="61" t="s">
        <v>60</v>
      </c>
      <c r="C24" s="62">
        <v>2</v>
      </c>
      <c r="D24" s="63"/>
      <c r="E24" s="69" t="s">
        <v>58</v>
      </c>
      <c r="F24" s="108"/>
      <c r="G24" s="109"/>
      <c r="H24" s="109"/>
      <c r="I24" s="107"/>
      <c r="J24" s="66">
        <f>IF(OR(D24="",D24="○"),IF(D24="○",C24*1,0),"エラー")</f>
        <v>0</v>
      </c>
      <c r="K24" s="5" t="s">
        <v>25</v>
      </c>
      <c r="L24" s="7"/>
    </row>
    <row r="25" spans="1:12" s="8" customFormat="1" ht="30" customHeight="1">
      <c r="A25" s="76" t="s">
        <v>61</v>
      </c>
      <c r="B25" s="61" t="s">
        <v>127</v>
      </c>
      <c r="C25" s="62">
        <v>3</v>
      </c>
      <c r="D25" s="106"/>
      <c r="E25" s="107"/>
      <c r="F25" s="65"/>
      <c r="G25" s="64" t="s">
        <v>62</v>
      </c>
      <c r="H25" s="65"/>
      <c r="I25" s="64" t="s">
        <v>63</v>
      </c>
      <c r="J25" s="66">
        <f t="shared" ref="J25" si="2">IF(OR(F25&amp;H25="",F25&amp;H25="○"),IF(F25="○",C25*2,IF(H25="○",C25*3,0)),"エラー")</f>
        <v>0</v>
      </c>
      <c r="K25" s="5" t="s">
        <v>25</v>
      </c>
      <c r="L25" s="7"/>
    </row>
    <row r="26" spans="1:12" s="8" customFormat="1" ht="30" customHeight="1">
      <c r="A26" s="76" t="s">
        <v>64</v>
      </c>
      <c r="B26" s="61" t="s">
        <v>65</v>
      </c>
      <c r="C26" s="62">
        <v>2</v>
      </c>
      <c r="D26" s="63"/>
      <c r="E26" s="64" t="s">
        <v>66</v>
      </c>
      <c r="F26" s="65"/>
      <c r="G26" s="64" t="s">
        <v>67</v>
      </c>
      <c r="H26" s="65"/>
      <c r="I26" s="64" t="s">
        <v>68</v>
      </c>
      <c r="J26" s="66">
        <f t="shared" ref="J26:J29" si="3">IF(OR(D26&amp;F26&amp;H26="",D26&amp;F26&amp;H26="○"),IF(D26="○",C26*1,IF(F26="○",C26*2,IF(H26="○",C26*3,0))),"エラー")</f>
        <v>0</v>
      </c>
      <c r="K26" s="5" t="s">
        <v>25</v>
      </c>
      <c r="L26" s="7"/>
    </row>
    <row r="27" spans="1:12" s="8" customFormat="1" ht="30" customHeight="1">
      <c r="A27" s="76" t="s">
        <v>69</v>
      </c>
      <c r="B27" s="61" t="s">
        <v>70</v>
      </c>
      <c r="C27" s="62">
        <v>2</v>
      </c>
      <c r="D27" s="63"/>
      <c r="E27" s="64" t="s">
        <v>66</v>
      </c>
      <c r="F27" s="65"/>
      <c r="G27" s="64" t="s">
        <v>67</v>
      </c>
      <c r="H27" s="65"/>
      <c r="I27" s="64" t="s">
        <v>68</v>
      </c>
      <c r="J27" s="66">
        <f t="shared" si="3"/>
        <v>0</v>
      </c>
      <c r="K27" s="5" t="s">
        <v>25</v>
      </c>
      <c r="L27" s="7"/>
    </row>
    <row r="28" spans="1:12" s="8" customFormat="1" ht="30" customHeight="1">
      <c r="A28" s="76" t="s">
        <v>71</v>
      </c>
      <c r="B28" s="61" t="s">
        <v>72</v>
      </c>
      <c r="C28" s="62">
        <v>1</v>
      </c>
      <c r="D28" s="63"/>
      <c r="E28" s="64" t="s">
        <v>73</v>
      </c>
      <c r="F28" s="65"/>
      <c r="G28" s="64" t="s">
        <v>74</v>
      </c>
      <c r="H28" s="65"/>
      <c r="I28" s="64" t="s">
        <v>75</v>
      </c>
      <c r="J28" s="66">
        <f t="shared" si="3"/>
        <v>0</v>
      </c>
      <c r="K28" s="5" t="s">
        <v>25</v>
      </c>
      <c r="L28" s="7"/>
    </row>
    <row r="29" spans="1:12" s="8" customFormat="1" ht="30" customHeight="1">
      <c r="A29" s="76" t="s">
        <v>76</v>
      </c>
      <c r="B29" s="61" t="s">
        <v>162</v>
      </c>
      <c r="C29" s="62">
        <v>1</v>
      </c>
      <c r="D29" s="63"/>
      <c r="E29" s="64">
        <v>1</v>
      </c>
      <c r="F29" s="65"/>
      <c r="G29" s="64">
        <v>2</v>
      </c>
      <c r="H29" s="65"/>
      <c r="I29" s="64" t="s">
        <v>77</v>
      </c>
      <c r="J29" s="66">
        <f t="shared" si="3"/>
        <v>0</v>
      </c>
      <c r="K29" s="5" t="s">
        <v>25</v>
      </c>
      <c r="L29" s="7"/>
    </row>
    <row r="30" spans="1:12" s="8" customFormat="1" ht="36" customHeight="1" thickBot="1">
      <c r="A30" s="79" t="s">
        <v>78</v>
      </c>
      <c r="B30" s="70" t="s">
        <v>79</v>
      </c>
      <c r="C30" s="71">
        <v>1</v>
      </c>
      <c r="D30" s="72"/>
      <c r="E30" s="85" t="s">
        <v>159</v>
      </c>
      <c r="F30" s="85"/>
      <c r="G30" s="85"/>
      <c r="H30" s="85"/>
      <c r="I30" s="85"/>
      <c r="J30" s="73">
        <f>IF(D30="",0,C30*D30)</f>
        <v>0</v>
      </c>
      <c r="K30" s="5" t="s">
        <v>25</v>
      </c>
      <c r="L30" s="7"/>
    </row>
    <row r="31" spans="1:12" s="8" customFormat="1" ht="30" customHeight="1" thickTop="1" thickBot="1">
      <c r="A31" s="83" t="s">
        <v>80</v>
      </c>
      <c r="B31" s="83"/>
      <c r="C31" s="83"/>
      <c r="D31" s="83"/>
      <c r="E31" s="83"/>
      <c r="F31" s="83"/>
      <c r="G31" s="83"/>
      <c r="H31" s="83"/>
      <c r="I31" s="84"/>
      <c r="J31" s="74">
        <f>SUM(J15:J30)</f>
        <v>0</v>
      </c>
      <c r="K31" s="5"/>
      <c r="L31" s="3"/>
    </row>
    <row r="33" spans="3:11" s="9" customFormat="1" ht="15.75" customHeight="1">
      <c r="C33" s="10"/>
      <c r="D33" s="10"/>
      <c r="J33" s="10"/>
      <c r="K33" s="2"/>
    </row>
    <row r="34" spans="3:11" s="9" customFormat="1" ht="15.75" customHeight="1">
      <c r="C34" s="10"/>
      <c r="D34" s="10"/>
      <c r="J34" s="10"/>
      <c r="K34" s="2"/>
    </row>
    <row r="35" spans="3:11" s="9" customFormat="1" ht="15.75" customHeight="1">
      <c r="C35" s="10"/>
      <c r="D35" s="10"/>
      <c r="J35" s="10"/>
      <c r="K35" s="2"/>
    </row>
  </sheetData>
  <sheetProtection password="CC39" sheet="1" selectLockedCells="1"/>
  <mergeCells count="24">
    <mergeCell ref="D6:E6"/>
    <mergeCell ref="D7:E7"/>
    <mergeCell ref="A13:J13"/>
    <mergeCell ref="A14:B14"/>
    <mergeCell ref="D14:E14"/>
    <mergeCell ref="F14:G14"/>
    <mergeCell ref="H14:I14"/>
    <mergeCell ref="A6:B6"/>
    <mergeCell ref="A7:B7"/>
    <mergeCell ref="A8:B8"/>
    <mergeCell ref="A9:B9"/>
    <mergeCell ref="A10:B10"/>
    <mergeCell ref="D8:E8"/>
    <mergeCell ref="D9:E9"/>
    <mergeCell ref="D10:E10"/>
    <mergeCell ref="I12:J12"/>
    <mergeCell ref="D20:E20"/>
    <mergeCell ref="A31:I31"/>
    <mergeCell ref="D21:E21"/>
    <mergeCell ref="D22:E22"/>
    <mergeCell ref="F23:I23"/>
    <mergeCell ref="F24:I24"/>
    <mergeCell ref="D25:E25"/>
    <mergeCell ref="E30:I30"/>
  </mergeCells>
  <phoneticPr fontId="1"/>
  <conditionalFormatting sqref="J15">
    <cfRule type="containsText" dxfId="4" priority="6" operator="containsText" text="エラー">
      <formula>NOT(ISERROR(SEARCH("エラー",J15)))</formula>
    </cfRule>
  </conditionalFormatting>
  <conditionalFormatting sqref="J25:J29 J16 J18:J22">
    <cfRule type="containsText" dxfId="3" priority="4" operator="containsText" text="エラー">
      <formula>NOT(ISERROR(SEARCH("エラー",J16)))</formula>
    </cfRule>
  </conditionalFormatting>
  <conditionalFormatting sqref="J23">
    <cfRule type="containsText" dxfId="2" priority="3" operator="containsText" text="エラー">
      <formula>NOT(ISERROR(SEARCH("エラー",J23)))</formula>
    </cfRule>
  </conditionalFormatting>
  <conditionalFormatting sqref="J24">
    <cfRule type="containsText" dxfId="1" priority="2" operator="containsText" text="エラー">
      <formula>NOT(ISERROR(SEARCH("エラー",J24)))</formula>
    </cfRule>
  </conditionalFormatting>
  <conditionalFormatting sqref="J17">
    <cfRule type="containsText" dxfId="0" priority="1" operator="containsText" text="エラー">
      <formula>NOT(ISERROR(SEARCH("エラー",J17)))</formula>
    </cfRule>
  </conditionalFormatting>
  <dataValidations count="3">
    <dataValidation type="list" allowBlank="1" showInputMessage="1" showErrorMessage="1" error="プルダウンより選択してください" sqref="D15:D19 F15:F22 H25:H29 D23:D24 D26:D29 F25:F29 H15:H16 H18:H22">
      <formula1>"○"</formula1>
    </dataValidation>
    <dataValidation type="list" allowBlank="1" showInputMessage="1" showErrorMessage="1" error="プルダウンより選択してください" sqref="H17">
      <formula1>"○,18,27,36,45,54,63,72,81"</formula1>
    </dataValidation>
    <dataValidation type="whole" imeMode="disabled" allowBlank="1" showInputMessage="1" showErrorMessage="1" error="1～72までの整数を入力してください" sqref="D30">
      <formula1>1</formula1>
      <formula2>999</formula2>
    </dataValidation>
  </dataValidations>
  <pageMargins left="0.55118110236220474" right="0.19685039370078741" top="0.59055118110236227" bottom="0.59055118110236227"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32"/>
  <sheetViews>
    <sheetView zoomScaleNormal="100" zoomScaleSheetLayoutView="80" zoomScalePageLayoutView="80" workbookViewId="0">
      <pane xSplit="2" ySplit="2" topLeftCell="C3" activePane="bottomRight" state="frozen"/>
      <selection pane="topRight" activeCell="C1" sqref="C1"/>
      <selection pane="bottomLeft" activeCell="A3" sqref="A3"/>
      <selection pane="bottomRight" activeCell="D13" sqref="D13:E13"/>
    </sheetView>
  </sheetViews>
  <sheetFormatPr defaultColWidth="9" defaultRowHeight="13.2"/>
  <cols>
    <col min="1" max="1" width="3.44140625" style="2" customWidth="1"/>
    <col min="2" max="2" width="18.6640625" style="4" customWidth="1"/>
    <col min="3" max="4" width="4.109375" style="2" customWidth="1"/>
    <col min="5" max="5" width="16.6640625" style="2" customWidth="1"/>
    <col min="6" max="6" width="4.109375" style="2" customWidth="1"/>
    <col min="7" max="7" width="16.6640625" style="2" customWidth="1"/>
    <col min="8" max="8" width="4.109375" style="2" customWidth="1"/>
    <col min="9" max="9" width="16.6640625" style="2" customWidth="1"/>
    <col min="10" max="10" width="5.6640625" style="2" customWidth="1"/>
    <col min="11" max="11" width="5.6640625" style="15" customWidth="1"/>
    <col min="12" max="12" width="26.88671875" style="16" customWidth="1"/>
    <col min="13" max="13" width="9" style="17"/>
    <col min="14" max="14" width="68.77734375" style="17" customWidth="1"/>
    <col min="15" max="16384" width="9" style="17"/>
  </cols>
  <sheetData>
    <row r="1" spans="1:14" ht="48.75" customHeight="1">
      <c r="A1" s="100" t="s">
        <v>161</v>
      </c>
      <c r="B1" s="100"/>
      <c r="C1" s="100"/>
      <c r="D1" s="100"/>
      <c r="E1" s="100"/>
      <c r="F1" s="100"/>
      <c r="G1" s="100"/>
      <c r="H1" s="100"/>
      <c r="I1" s="100"/>
      <c r="J1" s="100"/>
    </row>
    <row r="2" spans="1:14" s="22" customFormat="1" ht="72.75" customHeight="1">
      <c r="A2" s="101" t="s">
        <v>14</v>
      </c>
      <c r="B2" s="101"/>
      <c r="C2" s="19" t="s">
        <v>15</v>
      </c>
      <c r="D2" s="102" t="s">
        <v>81</v>
      </c>
      <c r="E2" s="103"/>
      <c r="F2" s="104" t="s">
        <v>82</v>
      </c>
      <c r="G2" s="103"/>
      <c r="H2" s="104" t="s">
        <v>83</v>
      </c>
      <c r="I2" s="103"/>
      <c r="J2" s="21" t="s">
        <v>19</v>
      </c>
      <c r="L2" s="6" t="s">
        <v>84</v>
      </c>
      <c r="M2" s="5"/>
      <c r="N2" s="47" t="s">
        <v>85</v>
      </c>
    </row>
    <row r="3" spans="1:14" s="27" customFormat="1" ht="30" customHeight="1">
      <c r="A3" s="23" t="s">
        <v>86</v>
      </c>
      <c r="B3" s="24" t="s">
        <v>87</v>
      </c>
      <c r="C3" s="20">
        <v>1</v>
      </c>
      <c r="D3" s="25" t="s">
        <v>88</v>
      </c>
      <c r="E3" s="6" t="s">
        <v>22</v>
      </c>
      <c r="F3" s="26"/>
      <c r="G3" s="6" t="s">
        <v>23</v>
      </c>
      <c r="H3" s="26"/>
      <c r="I3" s="6" t="s">
        <v>24</v>
      </c>
      <c r="J3" s="18">
        <f>IF(D3="○",C3*1,IF(F3="○",C3*2,IF(H3="○",C3*3,0)))</f>
        <v>1</v>
      </c>
      <c r="K3" s="22" t="s">
        <v>25</v>
      </c>
      <c r="L3" s="50" t="s">
        <v>89</v>
      </c>
      <c r="M3" s="8"/>
      <c r="N3" s="48" t="s">
        <v>90</v>
      </c>
    </row>
    <row r="4" spans="1:14" s="27" customFormat="1" ht="30" customHeight="1">
      <c r="A4" s="23" t="s">
        <v>91</v>
      </c>
      <c r="B4" s="24" t="s">
        <v>27</v>
      </c>
      <c r="C4" s="20">
        <v>2</v>
      </c>
      <c r="D4" s="25"/>
      <c r="E4" s="6" t="s">
        <v>28</v>
      </c>
      <c r="F4" s="26"/>
      <c r="G4" s="6" t="s">
        <v>29</v>
      </c>
      <c r="H4" s="26" t="s">
        <v>88</v>
      </c>
      <c r="I4" s="6" t="s">
        <v>30</v>
      </c>
      <c r="J4" s="18">
        <f>IF(D4="○",C4*1,IF(F4="○",C4*2,IF(H4="○",C4*3,0)))</f>
        <v>6</v>
      </c>
      <c r="K4" s="22" t="s">
        <v>25</v>
      </c>
      <c r="L4" s="50" t="s">
        <v>92</v>
      </c>
      <c r="M4" s="8"/>
      <c r="N4" s="49" t="s">
        <v>93</v>
      </c>
    </row>
    <row r="5" spans="1:14" s="27" customFormat="1" ht="42" customHeight="1">
      <c r="A5" s="23" t="s">
        <v>94</v>
      </c>
      <c r="B5" s="24" t="s">
        <v>32</v>
      </c>
      <c r="C5" s="20">
        <v>3</v>
      </c>
      <c r="D5" s="25"/>
      <c r="E5" s="6" t="s">
        <v>95</v>
      </c>
      <c r="F5" s="26"/>
      <c r="G5" s="6" t="s">
        <v>96</v>
      </c>
      <c r="H5" s="28" t="s">
        <v>88</v>
      </c>
      <c r="I5" s="29" t="s">
        <v>97</v>
      </c>
      <c r="J5" s="18">
        <f>IF(D5="○",C5*1,IF(F5="○",C5*2,IF(H5="○",C5*3,0)))</f>
        <v>9</v>
      </c>
      <c r="K5" s="22" t="s">
        <v>25</v>
      </c>
      <c r="L5" s="50" t="s">
        <v>98</v>
      </c>
      <c r="M5" s="8"/>
      <c r="N5" s="49" t="s">
        <v>99</v>
      </c>
    </row>
    <row r="6" spans="1:14" s="27" customFormat="1" ht="30" customHeight="1">
      <c r="A6" s="23" t="s">
        <v>100</v>
      </c>
      <c r="B6" s="24" t="s">
        <v>37</v>
      </c>
      <c r="C6" s="20">
        <v>1</v>
      </c>
      <c r="D6" s="25"/>
      <c r="E6" s="6" t="s">
        <v>38</v>
      </c>
      <c r="F6" s="26"/>
      <c r="G6" s="6" t="s">
        <v>101</v>
      </c>
      <c r="H6" s="26" t="s">
        <v>88</v>
      </c>
      <c r="I6" s="6" t="s">
        <v>102</v>
      </c>
      <c r="J6" s="18">
        <f>IF(D6="○",C6*1,IF(F6="○",C6*2,IF(H6="○",C6*3,0)))</f>
        <v>3</v>
      </c>
      <c r="K6" s="22" t="s">
        <v>25</v>
      </c>
      <c r="L6" s="50" t="s">
        <v>103</v>
      </c>
      <c r="M6" s="8"/>
      <c r="N6" s="49" t="s">
        <v>104</v>
      </c>
    </row>
    <row r="7" spans="1:14" s="27" customFormat="1" ht="62.4" customHeight="1">
      <c r="A7" s="23" t="s">
        <v>105</v>
      </c>
      <c r="B7" s="24" t="s">
        <v>42</v>
      </c>
      <c r="C7" s="20">
        <v>1</v>
      </c>
      <c r="D7" s="25"/>
      <c r="E7" s="6" t="s">
        <v>43</v>
      </c>
      <c r="F7" s="26" t="s">
        <v>88</v>
      </c>
      <c r="G7" s="6" t="s">
        <v>44</v>
      </c>
      <c r="H7" s="26"/>
      <c r="I7" s="6" t="s">
        <v>45</v>
      </c>
      <c r="J7" s="18">
        <f>IF(D7="○",C7*1,IF(F7="○",C7*2,IF(H7="○",C7*3,0)))</f>
        <v>2</v>
      </c>
      <c r="K7" s="22" t="s">
        <v>25</v>
      </c>
      <c r="L7" s="82" t="s">
        <v>151</v>
      </c>
      <c r="M7" s="8"/>
      <c r="N7" s="81" t="s">
        <v>153</v>
      </c>
    </row>
    <row r="8" spans="1:14" s="27" customFormat="1" ht="30" customHeight="1">
      <c r="A8" s="23" t="s">
        <v>106</v>
      </c>
      <c r="B8" s="24" t="s">
        <v>47</v>
      </c>
      <c r="C8" s="20">
        <v>2</v>
      </c>
      <c r="D8" s="110"/>
      <c r="E8" s="111"/>
      <c r="F8" s="26" t="s">
        <v>88</v>
      </c>
      <c r="G8" s="6" t="s">
        <v>107</v>
      </c>
      <c r="H8" s="26"/>
      <c r="I8" s="6" t="s">
        <v>108</v>
      </c>
      <c r="J8" s="18">
        <f>IF(F8="○",C8*2,IF(H8="○",C8*3,0))</f>
        <v>4</v>
      </c>
      <c r="K8" s="22" t="s">
        <v>25</v>
      </c>
      <c r="L8" s="50" t="s">
        <v>109</v>
      </c>
      <c r="M8" s="8"/>
      <c r="N8" s="49" t="s">
        <v>110</v>
      </c>
    </row>
    <row r="9" spans="1:14" s="27" customFormat="1" ht="30" customHeight="1">
      <c r="A9" s="23" t="s">
        <v>111</v>
      </c>
      <c r="B9" s="24" t="s">
        <v>51</v>
      </c>
      <c r="C9" s="20">
        <v>2</v>
      </c>
      <c r="D9" s="110"/>
      <c r="E9" s="111"/>
      <c r="F9" s="26"/>
      <c r="G9" s="6" t="s">
        <v>112</v>
      </c>
      <c r="H9" s="26"/>
      <c r="I9" s="6" t="s">
        <v>113</v>
      </c>
      <c r="J9" s="18">
        <f>IF(F9="○",C9*2,IF(H9="○",C9*3,0))</f>
        <v>0</v>
      </c>
      <c r="K9" s="22" t="s">
        <v>25</v>
      </c>
      <c r="L9" s="50" t="s">
        <v>114</v>
      </c>
      <c r="M9" s="8"/>
      <c r="N9" s="49" t="s">
        <v>156</v>
      </c>
    </row>
    <row r="10" spans="1:14" s="27" customFormat="1" ht="30" customHeight="1">
      <c r="A10" s="23" t="s">
        <v>115</v>
      </c>
      <c r="B10" s="24" t="s">
        <v>116</v>
      </c>
      <c r="C10" s="20">
        <v>2</v>
      </c>
      <c r="D10" s="110"/>
      <c r="E10" s="111"/>
      <c r="F10" s="26" t="s">
        <v>117</v>
      </c>
      <c r="G10" s="6" t="s">
        <v>118</v>
      </c>
      <c r="H10" s="26"/>
      <c r="I10" s="6" t="s">
        <v>108</v>
      </c>
      <c r="J10" s="18">
        <f>IF(F10="○",C10*2,IF(H10="○",C10*3,0))</f>
        <v>0</v>
      </c>
      <c r="K10" s="22" t="s">
        <v>25</v>
      </c>
      <c r="L10" s="50" t="s">
        <v>119</v>
      </c>
      <c r="M10" s="8"/>
      <c r="N10" s="49" t="s">
        <v>155</v>
      </c>
    </row>
    <row r="11" spans="1:14" s="27" customFormat="1" ht="30" customHeight="1">
      <c r="A11" s="23" t="s">
        <v>56</v>
      </c>
      <c r="B11" s="24" t="s">
        <v>120</v>
      </c>
      <c r="C11" s="20">
        <v>2</v>
      </c>
      <c r="D11" s="25" t="s">
        <v>88</v>
      </c>
      <c r="E11" s="30" t="s">
        <v>58</v>
      </c>
      <c r="F11" s="112"/>
      <c r="G11" s="113"/>
      <c r="H11" s="113"/>
      <c r="I11" s="111"/>
      <c r="J11" s="18">
        <f>IF(D11="○",C11*1,0)</f>
        <v>2</v>
      </c>
      <c r="K11" s="22" t="s">
        <v>25</v>
      </c>
      <c r="L11" s="50" t="s">
        <v>121</v>
      </c>
      <c r="M11" s="8"/>
      <c r="N11" s="49" t="s">
        <v>122</v>
      </c>
    </row>
    <row r="12" spans="1:14" s="27" customFormat="1" ht="36.6" customHeight="1">
      <c r="A12" s="23" t="s">
        <v>123</v>
      </c>
      <c r="B12" s="24" t="s">
        <v>60</v>
      </c>
      <c r="C12" s="20">
        <v>2</v>
      </c>
      <c r="D12" s="25" t="s">
        <v>88</v>
      </c>
      <c r="E12" s="30" t="s">
        <v>58</v>
      </c>
      <c r="F12" s="112"/>
      <c r="G12" s="113"/>
      <c r="H12" s="113"/>
      <c r="I12" s="111"/>
      <c r="J12" s="18">
        <f>IF(D12="○",C12*1,0)</f>
        <v>2</v>
      </c>
      <c r="K12" s="22" t="s">
        <v>25</v>
      </c>
      <c r="L12" s="50" t="s">
        <v>124</v>
      </c>
      <c r="M12" s="8"/>
      <c r="N12" s="49" t="s">
        <v>125</v>
      </c>
    </row>
    <row r="13" spans="1:14" s="27" customFormat="1" ht="30" customHeight="1">
      <c r="A13" s="23" t="s">
        <v>126</v>
      </c>
      <c r="B13" s="24" t="s">
        <v>127</v>
      </c>
      <c r="C13" s="20">
        <v>3</v>
      </c>
      <c r="D13" s="110"/>
      <c r="E13" s="111"/>
      <c r="F13" s="26" t="s">
        <v>117</v>
      </c>
      <c r="G13" s="6" t="s">
        <v>62</v>
      </c>
      <c r="H13" s="26"/>
      <c r="I13" s="6" t="s">
        <v>63</v>
      </c>
      <c r="J13" s="18">
        <f>IF(F13="○",C13*2,IF(H13="○",C13*3,0))</f>
        <v>0</v>
      </c>
      <c r="K13" s="22" t="s">
        <v>25</v>
      </c>
      <c r="L13" s="50" t="s">
        <v>128</v>
      </c>
      <c r="M13" s="8"/>
      <c r="N13" s="49" t="s">
        <v>129</v>
      </c>
    </row>
    <row r="14" spans="1:14" s="27" customFormat="1" ht="30" customHeight="1">
      <c r="A14" s="23" t="s">
        <v>130</v>
      </c>
      <c r="B14" s="24" t="s">
        <v>65</v>
      </c>
      <c r="C14" s="20">
        <v>2</v>
      </c>
      <c r="D14" s="25" t="s">
        <v>88</v>
      </c>
      <c r="E14" s="6" t="s">
        <v>131</v>
      </c>
      <c r="F14" s="26"/>
      <c r="G14" s="6" t="s">
        <v>132</v>
      </c>
      <c r="H14" s="26"/>
      <c r="I14" s="6" t="s">
        <v>133</v>
      </c>
      <c r="J14" s="18">
        <f>IF(D14="○",C14*1,IF(F14="○",C14*2,IF(H14="○",C14*3,0)))</f>
        <v>2</v>
      </c>
      <c r="K14" s="22" t="s">
        <v>25</v>
      </c>
      <c r="L14" s="50" t="s">
        <v>134</v>
      </c>
      <c r="M14" s="8"/>
      <c r="N14" s="49" t="s">
        <v>152</v>
      </c>
    </row>
    <row r="15" spans="1:14" s="27" customFormat="1" ht="30" customHeight="1">
      <c r="A15" s="23" t="s">
        <v>135</v>
      </c>
      <c r="B15" s="24" t="s">
        <v>70</v>
      </c>
      <c r="C15" s="20">
        <v>2</v>
      </c>
      <c r="D15" s="25"/>
      <c r="E15" s="6" t="s">
        <v>131</v>
      </c>
      <c r="F15" s="26"/>
      <c r="G15" s="6" t="s">
        <v>132</v>
      </c>
      <c r="H15" s="26" t="s">
        <v>88</v>
      </c>
      <c r="I15" s="6" t="s">
        <v>133</v>
      </c>
      <c r="J15" s="18">
        <f>IF(D15="○",C15*1,IF(F15="○",C15*2,IF(H15="○",C15*3,0)))</f>
        <v>6</v>
      </c>
      <c r="K15" s="22" t="s">
        <v>25</v>
      </c>
      <c r="L15" s="50" t="s">
        <v>136</v>
      </c>
      <c r="M15" s="8"/>
      <c r="N15" s="49" t="s">
        <v>137</v>
      </c>
    </row>
    <row r="16" spans="1:14" s="27" customFormat="1" ht="30" customHeight="1">
      <c r="A16" s="23" t="s">
        <v>138</v>
      </c>
      <c r="B16" s="24" t="s">
        <v>72</v>
      </c>
      <c r="C16" s="20">
        <v>1</v>
      </c>
      <c r="D16" s="25"/>
      <c r="E16" s="6" t="s">
        <v>139</v>
      </c>
      <c r="F16" s="26" t="s">
        <v>88</v>
      </c>
      <c r="G16" s="6" t="s">
        <v>140</v>
      </c>
      <c r="H16" s="26"/>
      <c r="I16" s="6" t="s">
        <v>141</v>
      </c>
      <c r="J16" s="18">
        <f>IF(D16="○",C16*1,IF(F16="○",C16*2,IF(H16="○",C16*3,0)))</f>
        <v>2</v>
      </c>
      <c r="K16" s="22" t="s">
        <v>25</v>
      </c>
      <c r="L16" s="50" t="s">
        <v>142</v>
      </c>
      <c r="M16" s="8"/>
      <c r="N16" s="49" t="s">
        <v>157</v>
      </c>
    </row>
    <row r="17" spans="1:14" s="27" customFormat="1" ht="30" customHeight="1">
      <c r="A17" s="23" t="s">
        <v>143</v>
      </c>
      <c r="B17" s="24" t="s">
        <v>162</v>
      </c>
      <c r="C17" s="20">
        <v>1</v>
      </c>
      <c r="D17" s="25"/>
      <c r="E17" s="6">
        <v>1</v>
      </c>
      <c r="F17" s="26"/>
      <c r="G17" s="6">
        <v>2</v>
      </c>
      <c r="H17" s="26" t="s">
        <v>88</v>
      </c>
      <c r="I17" s="6" t="s">
        <v>144</v>
      </c>
      <c r="J17" s="18">
        <f>IF(D17="○",C17*1,IF(F17="○",C17*2,IF(H17="○",C17*3,0)))</f>
        <v>3</v>
      </c>
      <c r="K17" s="22" t="s">
        <v>25</v>
      </c>
      <c r="L17" s="50" t="s">
        <v>158</v>
      </c>
      <c r="M17" s="8"/>
      <c r="N17" s="49" t="s">
        <v>163</v>
      </c>
    </row>
    <row r="18" spans="1:14" s="27" customFormat="1" ht="36" customHeight="1" thickBot="1">
      <c r="A18" s="31" t="s">
        <v>145</v>
      </c>
      <c r="B18" s="32" t="s">
        <v>146</v>
      </c>
      <c r="C18" s="33">
        <v>1</v>
      </c>
      <c r="D18" s="34">
        <v>20</v>
      </c>
      <c r="E18" s="105" t="s">
        <v>159</v>
      </c>
      <c r="F18" s="105"/>
      <c r="G18" s="105"/>
      <c r="H18" s="105"/>
      <c r="I18" s="105"/>
      <c r="J18" s="35">
        <f>IF(D18="",0,C18*D18)</f>
        <v>20</v>
      </c>
      <c r="K18" s="22" t="s">
        <v>25</v>
      </c>
      <c r="L18" s="50" t="s">
        <v>147</v>
      </c>
      <c r="M18" s="8"/>
      <c r="N18" s="81" t="s">
        <v>160</v>
      </c>
    </row>
    <row r="19" spans="1:14" s="27" customFormat="1" ht="30" customHeight="1" thickTop="1" thickBot="1">
      <c r="A19" s="98" t="s">
        <v>148</v>
      </c>
      <c r="B19" s="98"/>
      <c r="C19" s="98"/>
      <c r="D19" s="98"/>
      <c r="E19" s="98"/>
      <c r="F19" s="98"/>
      <c r="G19" s="98"/>
      <c r="H19" s="98"/>
      <c r="I19" s="99"/>
      <c r="J19" s="36">
        <f>SUM(J3:J18)</f>
        <v>62</v>
      </c>
      <c r="K19" s="22"/>
      <c r="L19" s="16"/>
    </row>
    <row r="21" spans="1:14" s="9" customFormat="1" ht="15.75" customHeight="1">
      <c r="C21" s="10"/>
      <c r="D21" s="10"/>
      <c r="J21" s="10"/>
      <c r="K21" s="15"/>
    </row>
    <row r="22" spans="1:14" s="9" customFormat="1" ht="15.75" customHeight="1">
      <c r="A22" s="37"/>
      <c r="B22" s="38" t="s">
        <v>0</v>
      </c>
      <c r="C22" s="39"/>
      <c r="D22" s="40" t="s">
        <v>149</v>
      </c>
      <c r="E22" s="37"/>
      <c r="F22" s="37"/>
      <c r="G22" s="37"/>
      <c r="H22" s="37"/>
      <c r="I22" s="37"/>
      <c r="J22" s="37"/>
      <c r="K22" s="37"/>
      <c r="L22" s="37"/>
    </row>
    <row r="23" spans="1:14" s="9" customFormat="1" ht="15.75" customHeight="1">
      <c r="A23" s="41"/>
      <c r="B23" s="11"/>
      <c r="C23" s="12"/>
      <c r="D23" s="13"/>
      <c r="E23" s="13"/>
      <c r="F23" s="13"/>
      <c r="G23" s="13"/>
      <c r="H23" s="13"/>
      <c r="I23" s="13"/>
      <c r="J23" s="14"/>
      <c r="K23" s="42"/>
      <c r="L23" s="42"/>
    </row>
    <row r="24" spans="1:14" s="9" customFormat="1" ht="15.75" customHeight="1">
      <c r="B24" s="43" t="s">
        <v>0</v>
      </c>
      <c r="C24" s="44" t="s">
        <v>150</v>
      </c>
      <c r="D24" s="10"/>
      <c r="J24" s="10"/>
      <c r="K24" s="15"/>
    </row>
    <row r="25" spans="1:14" s="9" customFormat="1" ht="15.75" customHeight="1">
      <c r="C25" s="10"/>
      <c r="D25" s="10"/>
      <c r="E25" s="45" t="s">
        <v>4</v>
      </c>
      <c r="F25" s="1" t="s">
        <v>5</v>
      </c>
      <c r="G25" s="45" t="s">
        <v>4</v>
      </c>
      <c r="H25" s="1" t="s">
        <v>5</v>
      </c>
      <c r="J25" s="10"/>
      <c r="K25" s="15"/>
    </row>
    <row r="26" spans="1:14" s="9" customFormat="1" ht="15.75" customHeight="1">
      <c r="C26" s="10"/>
      <c r="D26" s="10"/>
      <c r="E26" s="46" t="s">
        <v>6</v>
      </c>
      <c r="F26" s="46">
        <v>18</v>
      </c>
      <c r="G26" s="46" t="s">
        <v>7</v>
      </c>
      <c r="H26" s="46">
        <v>54</v>
      </c>
      <c r="J26" s="10"/>
      <c r="K26" s="15"/>
    </row>
    <row r="27" spans="1:14" s="9" customFormat="1" ht="15.75" customHeight="1">
      <c r="C27" s="10"/>
      <c r="D27" s="10"/>
      <c r="E27" s="46" t="s">
        <v>8</v>
      </c>
      <c r="F27" s="46">
        <v>27</v>
      </c>
      <c r="G27" s="46" t="s">
        <v>9</v>
      </c>
      <c r="H27" s="46">
        <v>63</v>
      </c>
      <c r="J27" s="10"/>
      <c r="K27" s="15"/>
    </row>
    <row r="28" spans="1:14" s="9" customFormat="1" ht="15.75" customHeight="1">
      <c r="C28" s="10"/>
      <c r="D28" s="10"/>
      <c r="E28" s="46" t="s">
        <v>10</v>
      </c>
      <c r="F28" s="46">
        <v>36</v>
      </c>
      <c r="G28" s="46" t="s">
        <v>11</v>
      </c>
      <c r="H28" s="46">
        <v>72</v>
      </c>
      <c r="J28" s="10"/>
      <c r="K28" s="15"/>
    </row>
    <row r="29" spans="1:14" s="9" customFormat="1" ht="15.75" customHeight="1">
      <c r="C29" s="10"/>
      <c r="D29" s="10"/>
      <c r="E29" s="46" t="s">
        <v>12</v>
      </c>
      <c r="F29" s="46">
        <v>45</v>
      </c>
      <c r="G29" s="46" t="s">
        <v>13</v>
      </c>
      <c r="H29" s="46">
        <v>81</v>
      </c>
      <c r="J29" s="10"/>
      <c r="K29" s="15"/>
    </row>
    <row r="30" spans="1:14" s="9" customFormat="1" ht="15.75" customHeight="1">
      <c r="C30" s="10"/>
      <c r="D30" s="10"/>
      <c r="J30" s="10"/>
      <c r="K30" s="15"/>
    </row>
    <row r="31" spans="1:14" s="9" customFormat="1" ht="15.75" customHeight="1">
      <c r="C31" s="10"/>
      <c r="D31" s="10"/>
      <c r="J31" s="10"/>
      <c r="K31" s="15"/>
    </row>
    <row r="32" spans="1:14" s="9" customFormat="1" ht="15.75" customHeight="1">
      <c r="C32" s="10"/>
      <c r="D32" s="10"/>
      <c r="J32" s="10"/>
      <c r="K32" s="15"/>
    </row>
  </sheetData>
  <sheetProtection password="CC39" sheet="1" selectLockedCells="1"/>
  <mergeCells count="13">
    <mergeCell ref="A19:I19"/>
    <mergeCell ref="A1:J1"/>
    <mergeCell ref="A2:B2"/>
    <mergeCell ref="D2:E2"/>
    <mergeCell ref="F2:G2"/>
    <mergeCell ref="H2:I2"/>
    <mergeCell ref="D8:E8"/>
    <mergeCell ref="D9:E9"/>
    <mergeCell ref="D10:E10"/>
    <mergeCell ref="F11:I11"/>
    <mergeCell ref="F12:I12"/>
    <mergeCell ref="D13:E13"/>
    <mergeCell ref="E18:I18"/>
  </mergeCells>
  <phoneticPr fontId="1"/>
  <printOptions horizontalCentered="1"/>
  <pageMargins left="0" right="0" top="0.59055118110236227" bottom="0.59055118110236227" header="0.51181102362204722" footer="0.51181102362204722"/>
  <pageSetup paperSize="9"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治験使用薬管理経費ポイント表</vt:lpstr>
      <vt:lpstr>【記入例】</vt:lpstr>
      <vt:lpstr>【記入例】!Print_Area</vt:lpstr>
      <vt:lpstr>治験使用薬管理経費ポイント表!Print_Area</vt:lpstr>
    </vt:vector>
  </TitlesOfParts>
  <Manager/>
  <Company>治験事務局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Akiko　MORITA</dc:creator>
  <cp:keywords/>
  <dc:description/>
  <cp:lastModifiedBy>治験事務局</cp:lastModifiedBy>
  <cp:revision/>
  <cp:lastPrinted>2023-06-19T07:32:49Z</cp:lastPrinted>
  <dcterms:created xsi:type="dcterms:W3CDTF">2004-06-11T02:36:05Z</dcterms:created>
  <dcterms:modified xsi:type="dcterms:W3CDTF">2024-03-29T08:53:28Z</dcterms:modified>
  <cp:category/>
  <cp:contentStatus/>
</cp:coreProperties>
</file>