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24.235.6\disk1\013_事務局専用\B.【新規治験】\②初回面談後提供_新規お渡しﾌｧｲﾙ\【最新版】新規案件打診時_202409\③経費関連\"/>
    </mc:Choice>
  </mc:AlternateContent>
  <workbookProtection workbookPassword="CC39" lockStructure="1"/>
  <bookViews>
    <workbookView xWindow="0" yWindow="0" windowWidth="23040" windowHeight="8976"/>
  </bookViews>
  <sheets>
    <sheet name="経費算定表(治験・薬）" sheetId="6" r:id="rId1"/>
    <sheet name="経費算定表(製販後・薬）" sheetId="7" r:id="rId2"/>
    <sheet name="経費算定表(治験・機器）" sheetId="8" r:id="rId3"/>
    <sheet name="経費算定表(製販後・機器）" sheetId="9" r:id="rId4"/>
  </sheets>
  <definedNames>
    <definedName name="_xlnm.Print_Area" localSheetId="2">'経費算定表(治験・機器）'!$A$4:$V$104</definedName>
    <definedName name="_xlnm.Print_Area" localSheetId="0">'経費算定表(治験・薬）'!$A$4:$V$103</definedName>
    <definedName name="_xlnm.Print_Area" localSheetId="3">'経費算定表(製販後・機器）'!$A$4:$V$104</definedName>
    <definedName name="_xlnm.Print_Area" localSheetId="1">'経費算定表(製販後・薬）'!$A$4:$V$105</definedName>
  </definedNames>
  <calcPr calcId="162913"/>
</workbook>
</file>

<file path=xl/calcChain.xml><?xml version="1.0" encoding="utf-8"?>
<calcChain xmlns="http://schemas.openxmlformats.org/spreadsheetml/2006/main">
  <c r="H15" i="6" l="1"/>
  <c r="P26" i="6" l="1"/>
  <c r="P67" i="9" l="1"/>
  <c r="P66" i="9"/>
  <c r="P65" i="9"/>
  <c r="P65" i="8"/>
  <c r="P66" i="8" s="1"/>
  <c r="P67" i="8" s="1"/>
  <c r="P66" i="7"/>
  <c r="P67" i="7" s="1"/>
  <c r="P68" i="7" s="1"/>
  <c r="P95" i="6"/>
  <c r="P30" i="6"/>
  <c r="P64" i="6"/>
  <c r="P65" i="6" l="1"/>
  <c r="P66" i="6" s="1"/>
  <c r="P75" i="8"/>
  <c r="P75" i="9" l="1"/>
  <c r="P74" i="6" l="1"/>
  <c r="P76" i="7" l="1"/>
  <c r="H15" i="9" l="1"/>
  <c r="S29" i="9" s="1"/>
  <c r="H15" i="8"/>
  <c r="S29" i="8" s="1"/>
  <c r="H15" i="7"/>
  <c r="S28" i="7" s="1"/>
  <c r="S28" i="6"/>
  <c r="P27" i="9" l="1"/>
  <c r="P26" i="7"/>
  <c r="P27" i="8"/>
  <c r="P20" i="7"/>
  <c r="P96" i="9"/>
  <c r="P96" i="8"/>
  <c r="P97" i="7"/>
  <c r="P76" i="9"/>
  <c r="S55" i="9"/>
  <c r="P55" i="9"/>
  <c r="P76" i="8"/>
  <c r="S55" i="8"/>
  <c r="P55" i="8"/>
  <c r="P77" i="7"/>
  <c r="S56" i="7"/>
  <c r="P56" i="7"/>
  <c r="P30" i="7"/>
  <c r="P31" i="8"/>
  <c r="P31" i="9"/>
  <c r="P30" i="9"/>
  <c r="P30" i="8"/>
  <c r="P29" i="7"/>
  <c r="P29" i="6"/>
  <c r="P22" i="8"/>
  <c r="P22" i="9"/>
  <c r="S24" i="9"/>
  <c r="S26" i="9" s="1"/>
  <c r="P23" i="9"/>
  <c r="P20" i="9"/>
  <c r="P26" i="9" s="1"/>
  <c r="S24" i="8"/>
  <c r="S26" i="8" s="1"/>
  <c r="P23" i="8"/>
  <c r="P20" i="8"/>
  <c r="P31" i="7"/>
  <c r="S23" i="7"/>
  <c r="S25" i="7" s="1"/>
  <c r="P22" i="7"/>
  <c r="P31" i="6"/>
  <c r="S23" i="6"/>
  <c r="S25" i="6" s="1"/>
  <c r="P22" i="6"/>
  <c r="P20" i="6"/>
  <c r="P75" i="6"/>
  <c r="P76" i="6" s="1"/>
  <c r="P77" i="6" s="1"/>
  <c r="S54" i="6"/>
  <c r="S55" i="6" s="1"/>
  <c r="S56" i="6" s="1"/>
  <c r="P54" i="6"/>
  <c r="P55" i="6" s="1"/>
  <c r="P56" i="6" s="1"/>
  <c r="P32" i="6" l="1"/>
  <c r="P33" i="6" s="1"/>
  <c r="P25" i="7"/>
  <c r="P32" i="8"/>
  <c r="P33" i="8" s="1"/>
  <c r="S32" i="9"/>
  <c r="S33" i="9" s="1"/>
  <c r="P32" i="7"/>
  <c r="P33" i="7" s="1"/>
  <c r="S32" i="8"/>
  <c r="S33" i="8" s="1"/>
  <c r="P77" i="8"/>
  <c r="P78" i="8" s="1"/>
  <c r="P26" i="8"/>
  <c r="P32" i="9"/>
  <c r="P33" i="9" s="1"/>
  <c r="S56" i="9"/>
  <c r="S57" i="9" s="1"/>
  <c r="P77" i="9"/>
  <c r="P78" i="9" s="1"/>
  <c r="P56" i="9"/>
  <c r="P57" i="9" s="1"/>
  <c r="S56" i="8"/>
  <c r="S57" i="8" s="1"/>
  <c r="P56" i="8"/>
  <c r="P57" i="8" s="1"/>
  <c r="S57" i="7"/>
  <c r="S58" i="7" s="1"/>
  <c r="P78" i="7"/>
  <c r="P79" i="7" s="1"/>
  <c r="P57" i="7"/>
  <c r="P58" i="7" s="1"/>
  <c r="S32" i="7"/>
  <c r="S33" i="7" s="1"/>
  <c r="S34" i="7" s="1"/>
  <c r="S32" i="6"/>
  <c r="S33" i="6" s="1"/>
  <c r="P25" i="6"/>
  <c r="P34" i="7" l="1"/>
  <c r="P35" i="7" s="1"/>
  <c r="S34" i="9"/>
  <c r="S35" i="9" s="1"/>
  <c r="S34" i="8"/>
  <c r="S35" i="8" s="1"/>
  <c r="S34" i="6"/>
  <c r="S35" i="6" s="1"/>
  <c r="S35" i="7"/>
  <c r="P34" i="8"/>
  <c r="P35" i="8" s="1"/>
  <c r="P34" i="9"/>
  <c r="P35" i="9" s="1"/>
  <c r="P34" i="6"/>
  <c r="P35" i="6" s="1"/>
</calcChain>
</file>

<file path=xl/comments1.xml><?xml version="1.0" encoding="utf-8"?>
<comments xmlns="http://schemas.openxmlformats.org/spreadsheetml/2006/main">
  <authors>
    <author>chiken114</author>
    <author>taniwa</author>
    <author>OCU治験事務局[南]</author>
  </authors>
  <commentList>
    <comment ref="Q4" authorId="0" shapeId="0">
      <text>
        <r>
          <rPr>
            <sz val="9"/>
            <color indexed="81"/>
            <rFont val="MS P ゴシック"/>
            <family val="3"/>
            <charset val="128"/>
          </rPr>
          <t>承認番号が未定の場合は、
承認番号【　　－　　】と記入してください。</t>
        </r>
      </text>
    </comment>
    <comment ref="E14" authorId="1" shapeId="0">
      <text>
        <r>
          <rPr>
            <sz val="9"/>
            <color indexed="81"/>
            <rFont val="ＭＳ Ｐゴシック"/>
            <family val="3"/>
            <charset val="128"/>
          </rPr>
          <t>ポイント算出表で算出したポイント（P1～P3)をご記入ください。</t>
        </r>
      </text>
    </comment>
    <comment ref="T15" authorId="2" shapeId="0">
      <text>
        <r>
          <rPr>
            <sz val="9"/>
            <color indexed="81"/>
            <rFont val="MS P ゴシック"/>
            <family val="3"/>
            <charset val="128"/>
          </rPr>
          <t>来院数が固定の場合は「無」を選択してください。
来院数が固定していない試験や、「PDになるまで投与」などの場合は「有」を選択してください。</t>
        </r>
      </text>
    </comment>
    <comment ref="J17" authorId="2" shapeId="0">
      <text>
        <r>
          <rPr>
            <sz val="9"/>
            <color indexed="81"/>
            <rFont val="MS P ゴシック"/>
            <family val="3"/>
            <charset val="128"/>
          </rPr>
          <t>治験薬管理経費ポイント表P:治験期間を記入してください。</t>
        </r>
      </text>
    </comment>
    <comment ref="W37" authorId="0" shapeId="0">
      <text>
        <r>
          <rPr>
            <sz val="9"/>
            <color indexed="81"/>
            <rFont val="MS P ゴシック"/>
            <family val="3"/>
            <charset val="128"/>
          </rPr>
          <t>ＣＲＣ（ 内部・外部 ）を選択してください。</t>
        </r>
      </text>
    </comment>
    <comment ref="V50" authorId="1" shapeId="0">
      <text>
        <r>
          <rPr>
            <sz val="10"/>
            <color indexed="81"/>
            <rFont val="ＭＳ Ｐゴシック"/>
            <family val="3"/>
            <charset val="128"/>
          </rPr>
          <t>両面印刷してください</t>
        </r>
      </text>
    </comment>
  </commentList>
</comments>
</file>

<file path=xl/comments2.xml><?xml version="1.0" encoding="utf-8"?>
<comments xmlns="http://schemas.openxmlformats.org/spreadsheetml/2006/main">
  <authors>
    <author>治験事務局</author>
    <author>taniwa</author>
    <author>OCU治験事務局[南]</author>
    <author>chiken114</author>
  </authors>
  <commentList>
    <comment ref="Q4" authorId="0" shapeId="0">
      <text>
        <r>
          <rPr>
            <sz val="9"/>
            <color indexed="81"/>
            <rFont val="MS P ゴシック"/>
            <family val="3"/>
            <charset val="128"/>
          </rPr>
          <t>承認番号が未定の場合は、
承認番号【　　－　　】と記入してください。</t>
        </r>
      </text>
    </comment>
    <comment ref="E14" authorId="1" shapeId="0">
      <text>
        <r>
          <rPr>
            <sz val="9"/>
            <color indexed="81"/>
            <rFont val="ＭＳ Ｐゴシック"/>
            <family val="3"/>
            <charset val="128"/>
          </rPr>
          <t>ポイント算出表で算出したポイント（P1～P3)をご記入ください。</t>
        </r>
      </text>
    </comment>
    <comment ref="T15" authorId="2" shapeId="0">
      <text>
        <r>
          <rPr>
            <sz val="9"/>
            <color indexed="81"/>
            <rFont val="MS P ゴシック"/>
            <family val="3"/>
            <charset val="128"/>
          </rPr>
          <t xml:space="preserve">来院数が固定の場合は「無」を選択してください。
来院数が固定していない試験や、「PDになるまで投与」などの場合は「有」を選択してください。
</t>
        </r>
      </text>
    </comment>
    <comment ref="J17" authorId="2" shapeId="0">
      <text>
        <r>
          <rPr>
            <sz val="9"/>
            <color indexed="81"/>
            <rFont val="MS P ゴシック"/>
            <family val="3"/>
            <charset val="128"/>
          </rPr>
          <t>治験薬管理経費ポイント表P:治験期間を記入してください。</t>
        </r>
      </text>
    </comment>
    <comment ref="W37" authorId="3" shapeId="0">
      <text>
        <r>
          <rPr>
            <sz val="10"/>
            <color indexed="81"/>
            <rFont val="MS P ゴシック"/>
            <family val="3"/>
            <charset val="128"/>
          </rPr>
          <t>ＣＲＣ（ 内部・外部 ）を選択してください。</t>
        </r>
      </text>
    </comment>
    <comment ref="V52" authorId="1" shapeId="0">
      <text>
        <r>
          <rPr>
            <sz val="10"/>
            <color indexed="81"/>
            <rFont val="ＭＳ Ｐゴシック"/>
            <family val="3"/>
            <charset val="128"/>
          </rPr>
          <t>両面印刷してください</t>
        </r>
      </text>
    </comment>
  </commentList>
</comments>
</file>

<file path=xl/comments3.xml><?xml version="1.0" encoding="utf-8"?>
<comments xmlns="http://schemas.openxmlformats.org/spreadsheetml/2006/main">
  <authors>
    <author>治験事務局</author>
    <author>taniwa</author>
    <author>OCU治験事務局[南]</author>
    <author>chiken114</author>
  </authors>
  <commentList>
    <comment ref="Q4" authorId="0" shapeId="0">
      <text>
        <r>
          <rPr>
            <sz val="9"/>
            <color indexed="81"/>
            <rFont val="MS P ゴシック"/>
            <family val="3"/>
            <charset val="128"/>
          </rPr>
          <t>承認番号が未定の場合は、
承認番号【　　－　　】と記入してください。</t>
        </r>
      </text>
    </comment>
    <comment ref="E14" authorId="1" shapeId="0">
      <text>
        <r>
          <rPr>
            <sz val="9"/>
            <color indexed="81"/>
            <rFont val="ＭＳ Ｐゴシック"/>
            <family val="3"/>
            <charset val="128"/>
          </rPr>
          <t>ポイント算出表で算出したポイント（P1～P2)をご記入ください。</t>
        </r>
      </text>
    </comment>
    <comment ref="J17" authorId="2" shapeId="0">
      <text>
        <r>
          <rPr>
            <sz val="9"/>
            <color indexed="81"/>
            <rFont val="MS P ゴシック"/>
            <family val="3"/>
            <charset val="128"/>
          </rPr>
          <t>医療機器等管理期間を記入してください。</t>
        </r>
      </text>
    </comment>
    <comment ref="W37" authorId="3" shapeId="0">
      <text>
        <r>
          <rPr>
            <sz val="10"/>
            <color indexed="81"/>
            <rFont val="MS P ゴシック"/>
            <family val="3"/>
            <charset val="128"/>
          </rPr>
          <t>ＣＲＣ（ 内部・外部 ）を選択してください。</t>
        </r>
      </text>
    </comment>
    <comment ref="V51" authorId="1" shapeId="0">
      <text>
        <r>
          <rPr>
            <sz val="10"/>
            <color indexed="81"/>
            <rFont val="ＭＳ Ｐゴシック"/>
            <family val="3"/>
            <charset val="128"/>
          </rPr>
          <t>両面印刷してください</t>
        </r>
      </text>
    </comment>
  </commentList>
</comments>
</file>

<file path=xl/comments4.xml><?xml version="1.0" encoding="utf-8"?>
<comments xmlns="http://schemas.openxmlformats.org/spreadsheetml/2006/main">
  <authors>
    <author>治験事務局</author>
    <author>taniwa</author>
    <author>OCU治験事務局[南]</author>
    <author>chiken114</author>
  </authors>
  <commentList>
    <comment ref="Q4" authorId="0" shapeId="0">
      <text>
        <r>
          <rPr>
            <sz val="9"/>
            <color indexed="81"/>
            <rFont val="MS P ゴシック"/>
            <family val="3"/>
            <charset val="128"/>
          </rPr>
          <t>承認番号が未定の場合は、
承認番号【　　－　　】と記入してください。</t>
        </r>
      </text>
    </comment>
    <comment ref="E14" authorId="1" shapeId="0">
      <text>
        <r>
          <rPr>
            <sz val="9"/>
            <color indexed="81"/>
            <rFont val="ＭＳ Ｐゴシック"/>
            <family val="3"/>
            <charset val="128"/>
          </rPr>
          <t>ポイント算出表で算出したポイント（P1～P2)をご記入ください。</t>
        </r>
      </text>
    </comment>
    <comment ref="J17" authorId="2" shapeId="0">
      <text>
        <r>
          <rPr>
            <sz val="9"/>
            <color indexed="81"/>
            <rFont val="MS P ゴシック"/>
            <family val="3"/>
            <charset val="128"/>
          </rPr>
          <t>医療機器等管理期間を記入してください。</t>
        </r>
      </text>
    </comment>
    <comment ref="W37" authorId="3" shapeId="0">
      <text>
        <r>
          <rPr>
            <sz val="10"/>
            <color indexed="81"/>
            <rFont val="MS P ゴシック"/>
            <family val="3"/>
            <charset val="128"/>
          </rPr>
          <t>ＣＲＣ（ 内部・外部 ）を選択してください。</t>
        </r>
      </text>
    </comment>
    <comment ref="V51" authorId="1" shapeId="0">
      <text>
        <r>
          <rPr>
            <sz val="10"/>
            <color indexed="81"/>
            <rFont val="ＭＳ Ｐゴシック"/>
            <family val="3"/>
            <charset val="128"/>
          </rPr>
          <t>両面印刷してください</t>
        </r>
      </text>
    </comment>
  </commentList>
</comments>
</file>

<file path=xl/sharedStrings.xml><?xml version="1.0" encoding="utf-8"?>
<sst xmlns="http://schemas.openxmlformats.org/spreadsheetml/2006/main" count="667" uniqueCount="225">
  <si>
    <t>背景が赤色のセルは　「 必須項目の未入力 」　または　「 入力エラー 」　です。</t>
    <rPh sb="0" eb="2">
      <t>ハイケイ</t>
    </rPh>
    <rPh sb="3" eb="5">
      <t>アカイロ</t>
    </rPh>
    <rPh sb="12" eb="14">
      <t>ヒッス</t>
    </rPh>
    <rPh sb="14" eb="16">
      <t>コウモク</t>
    </rPh>
    <rPh sb="17" eb="18">
      <t>ミ</t>
    </rPh>
    <rPh sb="18" eb="20">
      <t>ニュウリョク</t>
    </rPh>
    <rPh sb="29" eb="31">
      <t>ニュウリョク</t>
    </rPh>
    <phoneticPr fontId="13"/>
  </si>
  <si>
    <t>治験経費算定表</t>
    <rPh sb="0" eb="2">
      <t>チケン</t>
    </rPh>
    <rPh sb="2" eb="4">
      <t>ケイヒ</t>
    </rPh>
    <phoneticPr fontId="2"/>
  </si>
  <si>
    <t>（　□新 規　・　□変 更　）</t>
    <phoneticPr fontId="13"/>
  </si>
  <si>
    <t>西暦      年   月   日</t>
    <rPh sb="0" eb="2">
      <t>セイレキ</t>
    </rPh>
    <rPh sb="8" eb="9">
      <t>ネン</t>
    </rPh>
    <rPh sb="12" eb="13">
      <t>ガツ</t>
    </rPh>
    <rPh sb="16" eb="17">
      <t>ニチ</t>
    </rPh>
    <phoneticPr fontId="13"/>
  </si>
  <si>
    <t>大阪公立大学医学部附属病院　病院長　殿</t>
    <rPh sb="0" eb="2">
      <t>オオサカ</t>
    </rPh>
    <rPh sb="2" eb="3">
      <t>コウ</t>
    </rPh>
    <rPh sb="3" eb="4">
      <t>リツ</t>
    </rPh>
    <rPh sb="4" eb="6">
      <t>ダイガク</t>
    </rPh>
    <rPh sb="6" eb="8">
      <t>イガク</t>
    </rPh>
    <rPh sb="8" eb="9">
      <t>ブ</t>
    </rPh>
    <rPh sb="9" eb="11">
      <t>フゾク</t>
    </rPh>
    <rPh sb="11" eb="13">
      <t>ビョウイン</t>
    </rPh>
    <rPh sb="14" eb="17">
      <t>ビョウインチョウ</t>
    </rPh>
    <rPh sb="18" eb="19">
      <t>ドノ</t>
    </rPh>
    <phoneticPr fontId="2"/>
  </si>
  <si>
    <t>治験依頼者：</t>
    <rPh sb="0" eb="2">
      <t>チケン</t>
    </rPh>
    <rPh sb="2" eb="5">
      <t>イライシャ</t>
    </rPh>
    <phoneticPr fontId="2"/>
  </si>
  <si>
    <t>代表者</t>
    <rPh sb="0" eb="3">
      <t>ダイヒョウシャ</t>
    </rPh>
    <phoneticPr fontId="2"/>
  </si>
  <si>
    <t>治験責任医師：</t>
    <rPh sb="0" eb="2">
      <t>チケン</t>
    </rPh>
    <rPh sb="2" eb="4">
      <t>セキニン</t>
    </rPh>
    <rPh sb="4" eb="6">
      <t>イシ</t>
    </rPh>
    <phoneticPr fontId="2"/>
  </si>
  <si>
    <t>治験課題名：</t>
    <rPh sb="0" eb="2">
      <t>チケン</t>
    </rPh>
    <rPh sb="2" eb="4">
      <t>カダイ</t>
    </rPh>
    <rPh sb="4" eb="5">
      <t>メイ</t>
    </rPh>
    <phoneticPr fontId="13"/>
  </si>
  <si>
    <t>〔算定データ〕</t>
    <rPh sb="1" eb="3">
      <t>サンテイ</t>
    </rPh>
    <phoneticPr fontId="2"/>
  </si>
  <si>
    <t>P１</t>
    <phoneticPr fontId="2"/>
  </si>
  <si>
    <t>P２</t>
    <phoneticPr fontId="2"/>
  </si>
  <si>
    <t>P３</t>
    <phoneticPr fontId="2"/>
  </si>
  <si>
    <t>予定症例数</t>
    <rPh sb="0" eb="2">
      <t>ヨテイ</t>
    </rPh>
    <rPh sb="2" eb="4">
      <t>ショウレイ</t>
    </rPh>
    <rPh sb="4" eb="5">
      <t>スウ</t>
    </rPh>
    <phoneticPr fontId="2"/>
  </si>
  <si>
    <t>内部CRC経費</t>
    <rPh sb="0" eb="2">
      <t>ナイブ</t>
    </rPh>
    <rPh sb="5" eb="7">
      <t>ケイヒ</t>
    </rPh>
    <phoneticPr fontId="2"/>
  </si>
  <si>
    <t>外注検査回数</t>
    <rPh sb="0" eb="2">
      <t>ガイチュウ</t>
    </rPh>
    <rPh sb="2" eb="4">
      <t>ケンサ</t>
    </rPh>
    <rPh sb="4" eb="6">
      <t>カイスウ</t>
    </rPh>
    <phoneticPr fontId="2"/>
  </si>
  <si>
    <t>規定来院日数</t>
    <rPh sb="0" eb="2">
      <t>キテイ</t>
    </rPh>
    <rPh sb="2" eb="4">
      <t>ライイン</t>
    </rPh>
    <rPh sb="4" eb="6">
      <t>ニッスウ</t>
    </rPh>
    <phoneticPr fontId="2"/>
  </si>
  <si>
    <t>中央値による算定</t>
    <rPh sb="0" eb="3">
      <t>チュウオウチ</t>
    </rPh>
    <rPh sb="6" eb="8">
      <t>サンテイ</t>
    </rPh>
    <phoneticPr fontId="2"/>
  </si>
  <si>
    <t>治験薬投与期間：　　　　週</t>
    <rPh sb="0" eb="2">
      <t>チケン</t>
    </rPh>
    <rPh sb="2" eb="3">
      <t>ヤク</t>
    </rPh>
    <rPh sb="3" eb="5">
      <t>トウヨ</t>
    </rPh>
    <rPh sb="5" eb="7">
      <t>キカン</t>
    </rPh>
    <rPh sb="12" eb="13">
      <t>シュウ</t>
    </rPh>
    <phoneticPr fontId="2"/>
  </si>
  <si>
    <t>①契約時納入金／症例単位納入金（１症例当たり）</t>
    <rPh sb="1" eb="3">
      <t>ケイヤク</t>
    </rPh>
    <rPh sb="3" eb="4">
      <t>ジ</t>
    </rPh>
    <rPh sb="4" eb="7">
      <t>ノウニュウキン</t>
    </rPh>
    <rPh sb="8" eb="10">
      <t>ショウレイ</t>
    </rPh>
    <rPh sb="10" eb="12">
      <t>タンイ</t>
    </rPh>
    <rPh sb="12" eb="15">
      <t>ノウニュウキン</t>
    </rPh>
    <rPh sb="17" eb="19">
      <t>ショウレイ</t>
    </rPh>
    <rPh sb="19" eb="20">
      <t>ア</t>
    </rPh>
    <phoneticPr fontId="2"/>
  </si>
  <si>
    <t>（単位：円）</t>
    <phoneticPr fontId="13"/>
  </si>
  <si>
    <t>算　出　方　法</t>
    <rPh sb="0" eb="1">
      <t>ザン</t>
    </rPh>
    <rPh sb="2" eb="3">
      <t>デ</t>
    </rPh>
    <rPh sb="4" eb="5">
      <t>カタ</t>
    </rPh>
    <rPh sb="6" eb="7">
      <t>ホウ</t>
    </rPh>
    <phoneticPr fontId="4"/>
  </si>
  <si>
    <t>契約時納入金</t>
    <rPh sb="0" eb="2">
      <t>ケイヤク</t>
    </rPh>
    <rPh sb="2" eb="3">
      <t>ジ</t>
    </rPh>
    <rPh sb="3" eb="6">
      <t>ノウニュウキン</t>
    </rPh>
    <phoneticPr fontId="2"/>
  </si>
  <si>
    <t>症例単位納入金</t>
    <rPh sb="0" eb="2">
      <t>ショウレイ</t>
    </rPh>
    <rPh sb="2" eb="4">
      <t>タンイ</t>
    </rPh>
    <rPh sb="4" eb="7">
      <t>ノウニュウキン</t>
    </rPh>
    <phoneticPr fontId="2"/>
  </si>
  <si>
    <t>Ⅰ研究経費</t>
    <phoneticPr fontId="4"/>
  </si>
  <si>
    <t>A</t>
    <phoneticPr fontId="4"/>
  </si>
  <si>
    <t>　初期準備経費</t>
    <rPh sb="1" eb="3">
      <t>ショキ</t>
    </rPh>
    <rPh sb="3" eb="5">
      <t>ジュンビ</t>
    </rPh>
    <rPh sb="5" eb="7">
      <t>ケイヒ</t>
    </rPh>
    <phoneticPr fontId="2"/>
  </si>
  <si>
    <t>当該治験に必要な消耗品費、通信費、など
スクリーニング実施に必要な経費を含む
（P1）のﾎﾟｲﾝﾄ数×6,000円×予定症例数×15％</t>
    <rPh sb="58" eb="60">
      <t>ヨテイ</t>
    </rPh>
    <phoneticPr fontId="2"/>
  </si>
  <si>
    <t>B</t>
    <phoneticPr fontId="4"/>
  </si>
  <si>
    <t>　その他の準備経費</t>
    <rPh sb="3" eb="4">
      <t>ホカ</t>
    </rPh>
    <rPh sb="5" eb="7">
      <t>ジュンビ</t>
    </rPh>
    <rPh sb="7" eb="9">
      <t>ケイヒ</t>
    </rPh>
    <phoneticPr fontId="2"/>
  </si>
  <si>
    <t>Ａ以外の治験実施に必要な準備経費</t>
    <rPh sb="1" eb="3">
      <t>イガイ</t>
    </rPh>
    <rPh sb="4" eb="6">
      <t>チケン</t>
    </rPh>
    <rPh sb="6" eb="8">
      <t>ジッシ</t>
    </rPh>
    <rPh sb="9" eb="11">
      <t>ヒツヨウ</t>
    </rPh>
    <rPh sb="12" eb="14">
      <t>ジュンビ</t>
    </rPh>
    <rPh sb="14" eb="16">
      <t>ケイヒ</t>
    </rPh>
    <phoneticPr fontId="4"/>
  </si>
  <si>
    <t>C</t>
    <phoneticPr fontId="4"/>
  </si>
  <si>
    <t>　症例発表経費</t>
    <rPh sb="1" eb="3">
      <t>ショウレイ</t>
    </rPh>
    <rPh sb="3" eb="5">
      <t>ハッピョウ</t>
    </rPh>
    <rPh sb="5" eb="7">
      <t>ケイヒ</t>
    </rPh>
    <phoneticPr fontId="2"/>
  </si>
  <si>
    <t>（Ｐ２）×6,000円</t>
    <rPh sb="10" eb="11">
      <t>エン</t>
    </rPh>
    <phoneticPr fontId="4"/>
  </si>
  <si>
    <t>D</t>
    <phoneticPr fontId="4"/>
  </si>
  <si>
    <t>　臨床試験研究経費</t>
    <phoneticPr fontId="4"/>
  </si>
  <si>
    <t>（Ｐ１）×6,000円</t>
    <rPh sb="10" eb="11">
      <t>エン</t>
    </rPh>
    <phoneticPr fontId="4"/>
  </si>
  <si>
    <t>E</t>
    <phoneticPr fontId="4"/>
  </si>
  <si>
    <t>　その他研究経費</t>
    <rPh sb="3" eb="4">
      <t>タ</t>
    </rPh>
    <rPh sb="4" eb="6">
      <t>ケンキュウ</t>
    </rPh>
    <rPh sb="6" eb="8">
      <t>ケイヒ</t>
    </rPh>
    <phoneticPr fontId="2"/>
  </si>
  <si>
    <t>治験実施に必要な経費</t>
    <phoneticPr fontId="2"/>
  </si>
  <si>
    <t>Ⅰ．研究経費　計</t>
    <rPh sb="2" eb="4">
      <t>ケンキュウ</t>
    </rPh>
    <phoneticPr fontId="2"/>
  </si>
  <si>
    <t>Ａ+Ｂ+Ｃ+Ｄ+Ｅ</t>
    <phoneticPr fontId="2"/>
  </si>
  <si>
    <t>Ⅱ運営経費</t>
    <phoneticPr fontId="2"/>
  </si>
  <si>
    <r>
      <t>F</t>
    </r>
    <r>
      <rPr>
        <vertAlign val="superscript"/>
        <sz val="11"/>
        <rFont val="ＭＳ Ｐゴシック"/>
        <family val="3"/>
        <charset val="128"/>
      </rPr>
      <t>※</t>
    </r>
    <phoneticPr fontId="2"/>
  </si>
  <si>
    <t>　CRC初期準備経費</t>
    <rPh sb="4" eb="6">
      <t>ショキ</t>
    </rPh>
    <rPh sb="6" eb="8">
      <t>ジュンビ</t>
    </rPh>
    <rPh sb="8" eb="10">
      <t>ケイヒ</t>
    </rPh>
    <phoneticPr fontId="2"/>
  </si>
  <si>
    <t>当該治験に必要な消耗品費、通信費、など
スクリーニング実施に必要な経費を含む
（Ｐ１）×3,000円</t>
    <rPh sb="45" eb="50">
      <t>０００エン</t>
    </rPh>
    <phoneticPr fontId="4"/>
  </si>
  <si>
    <t>G</t>
    <phoneticPr fontId="2"/>
  </si>
  <si>
    <t>　その他の運営準備経費</t>
    <rPh sb="3" eb="4">
      <t>ホカ</t>
    </rPh>
    <rPh sb="5" eb="7">
      <t>ウンエイ</t>
    </rPh>
    <rPh sb="7" eb="9">
      <t>ジュンビ</t>
    </rPh>
    <rPh sb="9" eb="11">
      <t>ケイヒ</t>
    </rPh>
    <phoneticPr fontId="2"/>
  </si>
  <si>
    <t>Ｆ以外の治験運営に必要な準備経費</t>
    <rPh sb="1" eb="3">
      <t>イガイ</t>
    </rPh>
    <rPh sb="4" eb="6">
      <t>チケン</t>
    </rPh>
    <rPh sb="6" eb="8">
      <t>ウンエイ</t>
    </rPh>
    <rPh sb="9" eb="11">
      <t>ヒツヨウ</t>
    </rPh>
    <rPh sb="12" eb="14">
      <t>ジュンビ</t>
    </rPh>
    <rPh sb="14" eb="16">
      <t>ケイヒ</t>
    </rPh>
    <phoneticPr fontId="4"/>
  </si>
  <si>
    <r>
      <t>H</t>
    </r>
    <r>
      <rPr>
        <vertAlign val="superscript"/>
        <sz val="11"/>
        <rFont val="ＭＳ Ｐゴシック"/>
        <family val="3"/>
        <charset val="128"/>
      </rPr>
      <t>※</t>
    </r>
    <phoneticPr fontId="2"/>
  </si>
  <si>
    <t>　CRC業務経費</t>
    <rPh sb="4" eb="6">
      <t>ギョウム</t>
    </rPh>
    <rPh sb="6" eb="8">
      <t>ケイヒ</t>
    </rPh>
    <phoneticPr fontId="2"/>
  </si>
  <si>
    <t>(P1)×(内部CRC経費)＋(外注検査回数)×2,000円</t>
    <rPh sb="6" eb="8">
      <t>ナイブ</t>
    </rPh>
    <rPh sb="11" eb="13">
      <t>ケイヒ</t>
    </rPh>
    <rPh sb="29" eb="30">
      <t>エン</t>
    </rPh>
    <phoneticPr fontId="4"/>
  </si>
  <si>
    <t>I</t>
    <phoneticPr fontId="2"/>
  </si>
  <si>
    <t>　検査キット保管費</t>
    <rPh sb="1" eb="3">
      <t>ケンサ</t>
    </rPh>
    <rPh sb="6" eb="8">
      <t>ホカン</t>
    </rPh>
    <rPh sb="8" eb="9">
      <t>ヒ</t>
    </rPh>
    <phoneticPr fontId="2"/>
  </si>
  <si>
    <t>外注検査が発生する場合のみ（固定額 30,000円）</t>
    <rPh sb="5" eb="7">
      <t>ハッセイ</t>
    </rPh>
    <rPh sb="9" eb="11">
      <t>バアイ</t>
    </rPh>
    <rPh sb="14" eb="16">
      <t>コテイ</t>
    </rPh>
    <rPh sb="16" eb="17">
      <t>ガク</t>
    </rPh>
    <rPh sb="20" eb="25">
      <t>０００エン</t>
    </rPh>
    <phoneticPr fontId="4"/>
  </si>
  <si>
    <t>J</t>
    <phoneticPr fontId="2"/>
  </si>
  <si>
    <t>　治験審査経費</t>
    <rPh sb="1" eb="3">
      <t>チケン</t>
    </rPh>
    <rPh sb="3" eb="5">
      <t>シンサ</t>
    </rPh>
    <rPh sb="5" eb="7">
      <t>ケイヒ</t>
    </rPh>
    <phoneticPr fontId="2"/>
  </si>
  <si>
    <t>新規申請時のみ（固定額 200,000円）</t>
    <rPh sb="0" eb="2">
      <t>シンキ</t>
    </rPh>
    <rPh sb="2" eb="4">
      <t>シンセイ</t>
    </rPh>
    <rPh sb="4" eb="5">
      <t>ジ</t>
    </rPh>
    <rPh sb="8" eb="10">
      <t>コテイ</t>
    </rPh>
    <rPh sb="10" eb="11">
      <t>ガク</t>
    </rPh>
    <rPh sb="15" eb="20">
      <t>０００エン</t>
    </rPh>
    <phoneticPr fontId="4"/>
  </si>
  <si>
    <t>K</t>
    <phoneticPr fontId="2"/>
  </si>
  <si>
    <t>　治験使用薬管理経費</t>
    <rPh sb="1" eb="3">
      <t>チケン</t>
    </rPh>
    <rPh sb="3" eb="5">
      <t>シヨウ</t>
    </rPh>
    <rPh sb="5" eb="6">
      <t>ヤク</t>
    </rPh>
    <rPh sb="6" eb="8">
      <t>カンリ</t>
    </rPh>
    <rPh sb="8" eb="10">
      <t>ケイヒ</t>
    </rPh>
    <phoneticPr fontId="2"/>
  </si>
  <si>
    <t>（Ｐ３）×1,000円×（予定症例数）</t>
    <rPh sb="10" eb="11">
      <t>エン</t>
    </rPh>
    <rPh sb="13" eb="15">
      <t>ヨテイ</t>
    </rPh>
    <rPh sb="15" eb="16">
      <t>ショウ</t>
    </rPh>
    <rPh sb="16" eb="17">
      <t>カズ</t>
    </rPh>
    <rPh sb="17" eb="18">
      <t>　</t>
    </rPh>
    <phoneticPr fontId="4"/>
  </si>
  <si>
    <t>L</t>
    <phoneticPr fontId="4"/>
  </si>
  <si>
    <t>　経理関連事務経費</t>
    <rPh sb="1" eb="3">
      <t>ケイリ</t>
    </rPh>
    <rPh sb="3" eb="5">
      <t>カンレン</t>
    </rPh>
    <rPh sb="5" eb="7">
      <t>ジム</t>
    </rPh>
    <rPh sb="7" eb="9">
      <t>ケイヒ</t>
    </rPh>
    <phoneticPr fontId="2"/>
  </si>
  <si>
    <t>Ⅱ．運営経費　計</t>
    <rPh sb="2" eb="4">
      <t>ウンエイ</t>
    </rPh>
    <rPh sb="4" eb="6">
      <t>ケイヒ</t>
    </rPh>
    <rPh sb="7" eb="8">
      <t>ケイ</t>
    </rPh>
    <phoneticPr fontId="2"/>
  </si>
  <si>
    <t>Ｆ+Ｇ+Ｈ+Ｉ+Ｊ+Ｋ+Ｌ</t>
    <phoneticPr fontId="4"/>
  </si>
  <si>
    <t>Ⅲ．施設管理経費</t>
    <rPh sb="2" eb="4">
      <t>シセツ</t>
    </rPh>
    <rPh sb="4" eb="6">
      <t>カンリ</t>
    </rPh>
    <rPh sb="6" eb="8">
      <t>ケイヒ</t>
    </rPh>
    <phoneticPr fontId="2"/>
  </si>
  <si>
    <r>
      <t>合計額（Ⅰ＋Ⅱ＋Ⅲ）　</t>
    </r>
    <r>
      <rPr>
        <sz val="8"/>
        <rFont val="ＭＳ Ｐゴシック"/>
        <family val="3"/>
        <charset val="128"/>
      </rPr>
      <t>　</t>
    </r>
    <r>
      <rPr>
        <sz val="9"/>
        <rFont val="ＭＳ Ｐゴシック"/>
        <family val="3"/>
        <charset val="128"/>
      </rPr>
      <t>※消費税別</t>
    </r>
    <rPh sb="0" eb="2">
      <t>ゴウケイ</t>
    </rPh>
    <rPh sb="2" eb="3">
      <t>ガク</t>
    </rPh>
    <rPh sb="3" eb="4">
      <t>ソウガク</t>
    </rPh>
    <rPh sb="13" eb="16">
      <t>ショウヒゼイ</t>
    </rPh>
    <rPh sb="16" eb="17">
      <t>ベツ</t>
    </rPh>
    <phoneticPr fontId="2"/>
  </si>
  <si>
    <r>
      <rPr>
        <b/>
        <sz val="11"/>
        <rFont val="ＭＳ Ｐゴシック"/>
        <family val="3"/>
        <charset val="128"/>
      </rPr>
      <t>◇内部CRC経費</t>
    </r>
    <r>
      <rPr>
        <sz val="11"/>
        <rFont val="ＭＳ Ｐゴシック"/>
        <family val="3"/>
        <charset val="128"/>
      </rPr>
      <t>・・・治験実施における難易度により変更となります。</t>
    </r>
    <rPh sb="1" eb="3">
      <t>ナイブ</t>
    </rPh>
    <rPh sb="6" eb="8">
      <t>ケイヒ</t>
    </rPh>
    <rPh sb="11" eb="13">
      <t>チケン</t>
    </rPh>
    <rPh sb="13" eb="15">
      <t>ジッシ</t>
    </rPh>
    <rPh sb="19" eb="22">
      <t>ナンイド</t>
    </rPh>
    <rPh sb="25" eb="27">
      <t>ヘンコウ</t>
    </rPh>
    <phoneticPr fontId="2"/>
  </si>
  <si>
    <t>（※該当項目に✔を付けてください。）</t>
    <rPh sb="2" eb="4">
      <t>ガイトウ</t>
    </rPh>
    <rPh sb="4" eb="6">
      <t>コウモク</t>
    </rPh>
    <rPh sb="9" eb="10">
      <t>ツ</t>
    </rPh>
    <phoneticPr fontId="2"/>
  </si>
  <si>
    <t>　国際共同治験（含　EDC使用）</t>
    <rPh sb="1" eb="3">
      <t>コクサイ</t>
    </rPh>
    <rPh sb="3" eb="5">
      <t>キョウドウ</t>
    </rPh>
    <rPh sb="5" eb="7">
      <t>チケン</t>
    </rPh>
    <rPh sb="8" eb="9">
      <t>フク</t>
    </rPh>
    <rPh sb="13" eb="15">
      <t>シヨウ</t>
    </rPh>
    <phoneticPr fontId="2"/>
  </si>
  <si>
    <t>　EDC使用</t>
    <rPh sb="4" eb="6">
      <t>シヨウ</t>
    </rPh>
    <phoneticPr fontId="2"/>
  </si>
  <si>
    <t>〔特記事項〕</t>
    <rPh sb="1" eb="3">
      <t>トッキ</t>
    </rPh>
    <rPh sb="3" eb="5">
      <t>ジコウ</t>
    </rPh>
    <phoneticPr fontId="2"/>
  </si>
  <si>
    <t>◇B　その他の準備経費の詳細　　・・・</t>
    <rPh sb="5" eb="6">
      <t>タ</t>
    </rPh>
    <rPh sb="7" eb="9">
      <t>ジュンビ</t>
    </rPh>
    <rPh sb="9" eb="11">
      <t>ケイヒ</t>
    </rPh>
    <rPh sb="12" eb="14">
      <t>ショウサイ</t>
    </rPh>
    <phoneticPr fontId="2"/>
  </si>
  <si>
    <t>〔</t>
    <phoneticPr fontId="2"/>
  </si>
  <si>
    <t>〕に関する経費</t>
    <rPh sb="2" eb="3">
      <t>カン</t>
    </rPh>
    <rPh sb="5" eb="7">
      <t>ケイヒ</t>
    </rPh>
    <phoneticPr fontId="2"/>
  </si>
  <si>
    <t>◇E　その他の研究経費の詳細　　・・・</t>
    <rPh sb="5" eb="6">
      <t>タ</t>
    </rPh>
    <rPh sb="7" eb="9">
      <t>ケンキュウ</t>
    </rPh>
    <rPh sb="9" eb="11">
      <t>ケイヒ</t>
    </rPh>
    <rPh sb="12" eb="14">
      <t>ショウサイ</t>
    </rPh>
    <phoneticPr fontId="2"/>
  </si>
  <si>
    <t>〕に関する経費</t>
  </si>
  <si>
    <t>◇G　その他の運営準備経費の詳細・・・　　　　</t>
    <rPh sb="5" eb="6">
      <t>タ</t>
    </rPh>
    <rPh sb="7" eb="9">
      <t>ウンエイ</t>
    </rPh>
    <rPh sb="9" eb="11">
      <t>ジュンビ</t>
    </rPh>
    <rPh sb="11" eb="13">
      <t>ケイヒ</t>
    </rPh>
    <rPh sb="14" eb="16">
      <t>ショウサイ</t>
    </rPh>
    <phoneticPr fontId="2"/>
  </si>
  <si>
    <t>◇症例数追加時・・・追加症例に係る〔A、B、E、G、K、L〕と施設管理経費及び消費税相当額が発生します。</t>
    <rPh sb="1" eb="3">
      <t>ショウレイ</t>
    </rPh>
    <rPh sb="3" eb="4">
      <t>スウ</t>
    </rPh>
    <rPh sb="4" eb="6">
      <t>ツイカ</t>
    </rPh>
    <rPh sb="6" eb="7">
      <t>ジ</t>
    </rPh>
    <rPh sb="10" eb="12">
      <t>ツイカ</t>
    </rPh>
    <rPh sb="12" eb="14">
      <t>ショウレイ</t>
    </rPh>
    <rPh sb="31" eb="33">
      <t>シセツ</t>
    </rPh>
    <rPh sb="33" eb="35">
      <t>カンリ</t>
    </rPh>
    <rPh sb="35" eb="37">
      <t>ケイヒ</t>
    </rPh>
    <rPh sb="46" eb="48">
      <t>ハッセイ</t>
    </rPh>
    <phoneticPr fontId="2"/>
  </si>
  <si>
    <t>◇期間延長時・・・延長期間に係る〔K、L〕と施設管理経費及び消費税相当額が発生します。</t>
    <rPh sb="1" eb="3">
      <t>キカン</t>
    </rPh>
    <rPh sb="3" eb="5">
      <t>エンチョウ</t>
    </rPh>
    <rPh sb="5" eb="6">
      <t>ジ</t>
    </rPh>
    <rPh sb="9" eb="11">
      <t>エンチョウ</t>
    </rPh>
    <rPh sb="11" eb="13">
      <t>キカン</t>
    </rPh>
    <rPh sb="22" eb="24">
      <t>シセツ</t>
    </rPh>
    <rPh sb="24" eb="26">
      <t>カンリ</t>
    </rPh>
    <rPh sb="26" eb="28">
      <t>ケイヒ</t>
    </rPh>
    <rPh sb="37" eb="39">
      <t>ハッセイ</t>
    </rPh>
    <phoneticPr fontId="2"/>
  </si>
  <si>
    <t>◇その他の変更・・・A～Lのうち該当項目の経費と施設管理経費及び消費税相当額が発生します。</t>
    <rPh sb="3" eb="4">
      <t>タ</t>
    </rPh>
    <rPh sb="5" eb="7">
      <t>ヘンコウ</t>
    </rPh>
    <rPh sb="16" eb="18">
      <t>ガイトウ</t>
    </rPh>
    <rPh sb="18" eb="20">
      <t>コウモク</t>
    </rPh>
    <rPh sb="21" eb="23">
      <t>ケイヒ</t>
    </rPh>
    <rPh sb="24" eb="26">
      <t>シセツ</t>
    </rPh>
    <rPh sb="26" eb="28">
      <t>カンリ</t>
    </rPh>
    <rPh sb="28" eb="30">
      <t>ケイヒ</t>
    </rPh>
    <rPh sb="39" eb="41">
      <t>ハッセイ</t>
    </rPh>
    <phoneticPr fontId="2"/>
  </si>
  <si>
    <t>◇外部ＣＲＣ利用時・・・※の費用〔F、H〕は発生しません。</t>
    <rPh sb="1" eb="3">
      <t>ガイブ</t>
    </rPh>
    <rPh sb="6" eb="8">
      <t>リヨウ</t>
    </rPh>
    <rPh sb="8" eb="9">
      <t>ジ</t>
    </rPh>
    <rPh sb="14" eb="16">
      <t>ヒヨウ</t>
    </rPh>
    <rPh sb="22" eb="24">
      <t>ハッセイ</t>
    </rPh>
    <phoneticPr fontId="2"/>
  </si>
  <si>
    <t>◇請求時期・・・契約時納入金は新規契約及び変更契約締結月の月末締の翌月請求</t>
    <rPh sb="27" eb="28">
      <t>ツキ</t>
    </rPh>
    <rPh sb="29" eb="32">
      <t>ゲツマツシメ</t>
    </rPh>
    <rPh sb="33" eb="37">
      <t>ヨクゲツセイキュウ</t>
    </rPh>
    <phoneticPr fontId="2"/>
  </si>
  <si>
    <t>〔裏面へ〕</t>
    <rPh sb="1" eb="3">
      <t>ウラメン</t>
    </rPh>
    <phoneticPr fontId="2"/>
  </si>
  <si>
    <t>Ⅱ</t>
    <phoneticPr fontId="4"/>
  </si>
  <si>
    <t>　事務局運営経費</t>
    <rPh sb="1" eb="4">
      <t>ジムキョク</t>
    </rPh>
    <rPh sb="4" eb="6">
      <t>ウンエイ</t>
    </rPh>
    <rPh sb="6" eb="8">
      <t>ケイヒ</t>
    </rPh>
    <phoneticPr fontId="2"/>
  </si>
  <si>
    <t>月額40,000円　(IRB初回審査月～IRB終了報告月)</t>
    <rPh sb="14" eb="16">
      <t>ショカイ</t>
    </rPh>
    <rPh sb="16" eb="18">
      <t>シンサ</t>
    </rPh>
    <phoneticPr fontId="4"/>
  </si>
  <si>
    <t>事務局運営経費×１０％</t>
    <rPh sb="0" eb="3">
      <t>ジムキョク</t>
    </rPh>
    <rPh sb="3" eb="5">
      <t>ウンエイ</t>
    </rPh>
    <rPh sb="5" eb="7">
      <t>ケイヒ</t>
    </rPh>
    <phoneticPr fontId="4"/>
  </si>
  <si>
    <t>（Ⅱ）×３０％</t>
    <phoneticPr fontId="2"/>
  </si>
  <si>
    <r>
      <t>合計額（Ⅱ＋Ⅲ）　　</t>
    </r>
    <r>
      <rPr>
        <sz val="9"/>
        <rFont val="ＭＳ Ｐゴシック"/>
        <family val="3"/>
        <charset val="128"/>
      </rPr>
      <t>※消費税別</t>
    </r>
    <rPh sb="0" eb="2">
      <t>ゴウケイ</t>
    </rPh>
    <rPh sb="2" eb="3">
      <t>ガク</t>
    </rPh>
    <phoneticPr fontId="2"/>
  </si>
  <si>
    <t>文書保管管理納入金</t>
    <rPh sb="0" eb="2">
      <t>ブンショ</t>
    </rPh>
    <rPh sb="2" eb="4">
      <t>ホカン</t>
    </rPh>
    <rPh sb="4" eb="6">
      <t>カンリ</t>
    </rPh>
    <rPh sb="6" eb="9">
      <t>ノウニュウキン</t>
    </rPh>
    <phoneticPr fontId="13"/>
  </si>
  <si>
    <t>　文書保管管理経費</t>
    <rPh sb="1" eb="3">
      <t>ブンショ</t>
    </rPh>
    <rPh sb="3" eb="5">
      <t>ホカン</t>
    </rPh>
    <rPh sb="5" eb="7">
      <t>カンリ</t>
    </rPh>
    <rPh sb="7" eb="9">
      <t>ケイヒ</t>
    </rPh>
    <phoneticPr fontId="2"/>
  </si>
  <si>
    <t>月額10,000円　(IRB初回審査月～IRB終了報告月)</t>
    <rPh sb="14" eb="16">
      <t>ショカイ</t>
    </rPh>
    <rPh sb="16" eb="18">
      <t>シンサ</t>
    </rPh>
    <phoneticPr fontId="4"/>
  </si>
  <si>
    <t>④脱落症例／追跡症例に係る経費（１症例当たり）</t>
    <phoneticPr fontId="2"/>
  </si>
  <si>
    <t>脱落時納入金</t>
    <rPh sb="0" eb="2">
      <t>ダツラク</t>
    </rPh>
    <rPh sb="2" eb="3">
      <t>ジ</t>
    </rPh>
    <rPh sb="3" eb="6">
      <t>ノウニュウキン</t>
    </rPh>
    <phoneticPr fontId="2"/>
  </si>
  <si>
    <t>Ⅰ</t>
    <phoneticPr fontId="4"/>
  </si>
  <si>
    <t>　脱落／追跡症例経費</t>
    <rPh sb="1" eb="3">
      <t>ダツラク</t>
    </rPh>
    <rPh sb="4" eb="6">
      <t>ツイセキ</t>
    </rPh>
    <rPh sb="6" eb="8">
      <t>ショウレイ</t>
    </rPh>
    <rPh sb="8" eb="10">
      <t>ケイヒ</t>
    </rPh>
    <phoneticPr fontId="2"/>
  </si>
  <si>
    <t>脱落／追跡症例に係る研究経費（50,000円）</t>
    <rPh sb="0" eb="2">
      <t>ダツラク</t>
    </rPh>
    <rPh sb="3" eb="5">
      <t>ツイセキ</t>
    </rPh>
    <rPh sb="5" eb="7">
      <t>ショウレイ</t>
    </rPh>
    <rPh sb="8" eb="9">
      <t>カカ</t>
    </rPh>
    <rPh sb="10" eb="12">
      <t>ケンキュウ</t>
    </rPh>
    <rPh sb="12" eb="14">
      <t>ケイヒ</t>
    </rPh>
    <rPh sb="21" eb="22">
      <t>エン</t>
    </rPh>
    <phoneticPr fontId="2"/>
  </si>
  <si>
    <t>Ⅱ</t>
    <phoneticPr fontId="2"/>
  </si>
  <si>
    <r>
      <t>　脱落／追跡症例経費</t>
    </r>
    <r>
      <rPr>
        <vertAlign val="superscript"/>
        <sz val="10"/>
        <rFont val="ＭＳ Ｐゴシック"/>
        <family val="3"/>
        <charset val="128"/>
      </rPr>
      <t>※</t>
    </r>
    <rPh sb="1" eb="3">
      <t>ダツラク</t>
    </rPh>
    <rPh sb="4" eb="6">
      <t>ツイセキ</t>
    </rPh>
    <rPh sb="6" eb="8">
      <t>ショウレイ</t>
    </rPh>
    <rPh sb="8" eb="10">
      <t>ケイヒ</t>
    </rPh>
    <phoneticPr fontId="2"/>
  </si>
  <si>
    <t>脱落／追跡症例に係る運営経費（30,000円）</t>
    <rPh sb="0" eb="2">
      <t>ダツラク</t>
    </rPh>
    <rPh sb="3" eb="5">
      <t>ツイセキ</t>
    </rPh>
    <rPh sb="5" eb="7">
      <t>ショウレイ</t>
    </rPh>
    <rPh sb="8" eb="9">
      <t>カカ</t>
    </rPh>
    <rPh sb="10" eb="12">
      <t>ウンエイ</t>
    </rPh>
    <rPh sb="12" eb="14">
      <t>ケイヒ</t>
    </rPh>
    <rPh sb="21" eb="22">
      <t>エン</t>
    </rPh>
    <phoneticPr fontId="2"/>
  </si>
  <si>
    <t>(Ⅰ脱落/追跡症例経費+Ⅱ脱落/追跡症例経費)×10%</t>
    <phoneticPr fontId="2"/>
  </si>
  <si>
    <r>
      <t>合計額（Ⅰ＋Ⅱ＋Ⅲ）　　</t>
    </r>
    <r>
      <rPr>
        <sz val="9"/>
        <rFont val="ＭＳ Ｐゴシック"/>
        <family val="3"/>
        <charset val="128"/>
      </rPr>
      <t>※消費税別</t>
    </r>
    <rPh sb="0" eb="2">
      <t>ゴウケイ</t>
    </rPh>
    <rPh sb="2" eb="3">
      <t>ガク</t>
    </rPh>
    <phoneticPr fontId="2"/>
  </si>
  <si>
    <t>◇脱落症例とは、同意取得後治験薬投与に至らなかった症例をいう。</t>
    <rPh sb="1" eb="3">
      <t>ダツラク</t>
    </rPh>
    <rPh sb="3" eb="5">
      <t>ショウレイ</t>
    </rPh>
    <rPh sb="8" eb="10">
      <t>ドウイ</t>
    </rPh>
    <rPh sb="10" eb="12">
      <t>シュトク</t>
    </rPh>
    <rPh sb="12" eb="13">
      <t>ゴ</t>
    </rPh>
    <rPh sb="13" eb="15">
      <t>チケン</t>
    </rPh>
    <rPh sb="15" eb="16">
      <t>ヤク</t>
    </rPh>
    <rPh sb="16" eb="18">
      <t>トウヨ</t>
    </rPh>
    <rPh sb="19" eb="20">
      <t>イタ</t>
    </rPh>
    <rPh sb="25" eb="27">
      <t>ショウレイ</t>
    </rPh>
    <phoneticPr fontId="2"/>
  </si>
  <si>
    <t>◇追跡症例とは、契約期間終了後に追跡調査が発生する場合の症例をいう。</t>
    <rPh sb="1" eb="3">
      <t>ツイセキ</t>
    </rPh>
    <rPh sb="3" eb="5">
      <t>ショウレイ</t>
    </rPh>
    <rPh sb="18" eb="20">
      <t>チョウサ</t>
    </rPh>
    <rPh sb="25" eb="27">
      <t>バアイ</t>
    </rPh>
    <rPh sb="28" eb="30">
      <t>ショウレイ</t>
    </rPh>
    <phoneticPr fontId="2"/>
  </si>
  <si>
    <t>◇外部ＣＲＣ利用時・・・※の費用（Ⅱ脱落症例経費）は発生しません。</t>
    <rPh sb="1" eb="3">
      <t>ガイブ</t>
    </rPh>
    <rPh sb="6" eb="8">
      <t>リヨウ</t>
    </rPh>
    <rPh sb="8" eb="9">
      <t>ジ</t>
    </rPh>
    <rPh sb="14" eb="16">
      <t>ヒヨウ</t>
    </rPh>
    <rPh sb="18" eb="20">
      <t>ダツラク</t>
    </rPh>
    <rPh sb="20" eb="22">
      <t>ショウレイ</t>
    </rPh>
    <rPh sb="22" eb="24">
      <t>ケイヒ</t>
    </rPh>
    <rPh sb="26" eb="28">
      <t>ハッセイ</t>
    </rPh>
    <phoneticPr fontId="2"/>
  </si>
  <si>
    <t>⑤監査等対応費（１回当たり）</t>
    <rPh sb="1" eb="3">
      <t>カンサ</t>
    </rPh>
    <rPh sb="3" eb="4">
      <t>トウ</t>
    </rPh>
    <rPh sb="4" eb="6">
      <t>タイオウ</t>
    </rPh>
    <rPh sb="6" eb="7">
      <t>ヒ</t>
    </rPh>
    <rPh sb="9" eb="10">
      <t>カイ</t>
    </rPh>
    <rPh sb="10" eb="11">
      <t>ア</t>
    </rPh>
    <phoneticPr fontId="2"/>
  </si>
  <si>
    <t>監査等対応費</t>
    <rPh sb="0" eb="3">
      <t>カンサトウ</t>
    </rPh>
    <rPh sb="3" eb="5">
      <t>タイオウ</t>
    </rPh>
    <rPh sb="5" eb="6">
      <t>ヒ</t>
    </rPh>
    <phoneticPr fontId="2"/>
  </si>
  <si>
    <t>監査対応費用</t>
  </si>
  <si>
    <t>依頼者の監査に係る経費(１回当たり)</t>
    <rPh sb="0" eb="3">
      <t>イライシャ</t>
    </rPh>
    <rPh sb="4" eb="6">
      <t>カンサ</t>
    </rPh>
    <rPh sb="13" eb="14">
      <t>カイ</t>
    </rPh>
    <rPh sb="14" eb="15">
      <t>ア</t>
    </rPh>
    <phoneticPr fontId="2"/>
  </si>
  <si>
    <t>※消費税別</t>
    <phoneticPr fontId="2"/>
  </si>
  <si>
    <t>ＧＣＰ適合性調査対応費</t>
  </si>
  <si>
    <t>規制当局の査察に係る経費(１回当たり)</t>
    <rPh sb="0" eb="2">
      <t>キセイ</t>
    </rPh>
    <phoneticPr fontId="2"/>
  </si>
  <si>
    <t>◇請求時期・・・監査等発生時</t>
    <rPh sb="1" eb="3">
      <t>セイキュウ</t>
    </rPh>
    <rPh sb="3" eb="5">
      <t>ジキ</t>
    </rPh>
    <rPh sb="8" eb="11">
      <t>カンサトウ</t>
    </rPh>
    <rPh sb="11" eb="13">
      <t>ハッセイ</t>
    </rPh>
    <rPh sb="13" eb="14">
      <t>ジ</t>
    </rPh>
    <phoneticPr fontId="13"/>
  </si>
  <si>
    <t>7,000円×ﾌﾟﾛﾄｺｰﾙ規定来院日数×予定症例数</t>
    <rPh sb="21" eb="23">
      <t>ヨテイ</t>
    </rPh>
    <phoneticPr fontId="4"/>
  </si>
  <si>
    <t>※経理関連事務
経費及び消費税別</t>
    <rPh sb="1" eb="3">
      <t>ケイリ</t>
    </rPh>
    <rPh sb="3" eb="5">
      <t>カンレン</t>
    </rPh>
    <rPh sb="5" eb="7">
      <t>ジム</t>
    </rPh>
    <rPh sb="8" eb="10">
      <t>ケイヒ</t>
    </rPh>
    <rPh sb="10" eb="11">
      <t>オヨ</t>
    </rPh>
    <phoneticPr fontId="2"/>
  </si>
  <si>
    <t>⑦その他治験実施に必要な経費</t>
    <rPh sb="3" eb="4">
      <t>タ</t>
    </rPh>
    <rPh sb="4" eb="6">
      <t>チケン</t>
    </rPh>
    <rPh sb="6" eb="8">
      <t>ジッシ</t>
    </rPh>
    <rPh sb="9" eb="11">
      <t>ヒツヨウ</t>
    </rPh>
    <rPh sb="12" eb="14">
      <t>ケイヒ</t>
    </rPh>
    <phoneticPr fontId="2"/>
  </si>
  <si>
    <t>　</t>
    <phoneticPr fontId="13"/>
  </si>
  <si>
    <t>◇請求時期・・・経費発生時</t>
    <rPh sb="1" eb="3">
      <t>セイキュウ</t>
    </rPh>
    <rPh sb="3" eb="5">
      <t>ジキ</t>
    </rPh>
    <rPh sb="8" eb="10">
      <t>ケイヒ</t>
    </rPh>
    <rPh sb="10" eb="12">
      <t>ハッセイ</t>
    </rPh>
    <rPh sb="12" eb="13">
      <t>ジ</t>
    </rPh>
    <phoneticPr fontId="2"/>
  </si>
  <si>
    <t>製造販売後臨床試験経費算定表</t>
    <rPh sb="0" eb="2">
      <t>セイゾウ</t>
    </rPh>
    <rPh sb="2" eb="4">
      <t>ハンバイ</t>
    </rPh>
    <rPh sb="4" eb="5">
      <t>ゴ</t>
    </rPh>
    <rPh sb="5" eb="7">
      <t>リンショウ</t>
    </rPh>
    <rPh sb="7" eb="9">
      <t>シケン</t>
    </rPh>
    <rPh sb="9" eb="11">
      <t>ケイヒ</t>
    </rPh>
    <phoneticPr fontId="2"/>
  </si>
  <si>
    <t>西暦　　　　年　　月　　日</t>
    <rPh sb="0" eb="2">
      <t>セイレキ</t>
    </rPh>
    <rPh sb="6" eb="7">
      <t>ネン</t>
    </rPh>
    <rPh sb="9" eb="10">
      <t>ガツ</t>
    </rPh>
    <rPh sb="12" eb="13">
      <t>ニチ</t>
    </rPh>
    <phoneticPr fontId="13"/>
  </si>
  <si>
    <t>試験依頼者：</t>
    <rPh sb="0" eb="2">
      <t>シケン</t>
    </rPh>
    <rPh sb="2" eb="5">
      <t>イライシャ</t>
    </rPh>
    <phoneticPr fontId="2"/>
  </si>
  <si>
    <t>試験責任医師：</t>
    <rPh sb="0" eb="2">
      <t>シケン</t>
    </rPh>
    <rPh sb="2" eb="4">
      <t>セキニン</t>
    </rPh>
    <rPh sb="4" eb="6">
      <t>イシ</t>
    </rPh>
    <phoneticPr fontId="2"/>
  </si>
  <si>
    <t>試験課題名：</t>
    <rPh sb="0" eb="2">
      <t>シケン</t>
    </rPh>
    <rPh sb="2" eb="4">
      <t>カダイ</t>
    </rPh>
    <rPh sb="4" eb="5">
      <t>メイ</t>
    </rPh>
    <phoneticPr fontId="13"/>
  </si>
  <si>
    <t>①契約時納入金／症例単位納入金（１症例当たり）</t>
    <rPh sb="1" eb="3">
      <t>ケイヤク</t>
    </rPh>
    <rPh sb="3" eb="4">
      <t>ジ</t>
    </rPh>
    <rPh sb="4" eb="7">
      <t>ノウニュウキン</t>
    </rPh>
    <rPh sb="8" eb="10">
      <t>ショウレイ</t>
    </rPh>
    <rPh sb="10" eb="12">
      <t>タンイ</t>
    </rPh>
    <rPh sb="12" eb="15">
      <t>ノウニュウキン</t>
    </rPh>
    <rPh sb="17" eb="19">
      <t>ショウレイ</t>
    </rPh>
    <rPh sb="18" eb="19">
      <t>レイ</t>
    </rPh>
    <rPh sb="19" eb="20">
      <t>ア</t>
    </rPh>
    <phoneticPr fontId="2"/>
  </si>
  <si>
    <t>（単位：円）</t>
    <phoneticPr fontId="15"/>
  </si>
  <si>
    <t>Ａ以外の試験実施に必要な準備経費</t>
    <rPh sb="1" eb="3">
      <t>イガイ</t>
    </rPh>
    <rPh sb="4" eb="6">
      <t>シケン</t>
    </rPh>
    <rPh sb="6" eb="8">
      <t>ジッシ</t>
    </rPh>
    <rPh sb="9" eb="11">
      <t>ヒツヨウ</t>
    </rPh>
    <rPh sb="12" eb="14">
      <t>ジュンビ</t>
    </rPh>
    <rPh sb="14" eb="16">
      <t>ケイヒ</t>
    </rPh>
    <phoneticPr fontId="4"/>
  </si>
  <si>
    <t>（Ｐ２）×0.8×6,000円</t>
    <rPh sb="14" eb="15">
      <t>エン</t>
    </rPh>
    <phoneticPr fontId="4"/>
  </si>
  <si>
    <t>（Ｐ１）×0.8×6,000円</t>
    <rPh sb="14" eb="15">
      <t>エン</t>
    </rPh>
    <phoneticPr fontId="4"/>
  </si>
  <si>
    <t>Ｅ</t>
    <phoneticPr fontId="4"/>
  </si>
  <si>
    <t>試験実施に必要な経費</t>
    <rPh sb="0" eb="1">
      <t>シ</t>
    </rPh>
    <phoneticPr fontId="2"/>
  </si>
  <si>
    <t>A+B+C+D+E</t>
    <phoneticPr fontId="2"/>
  </si>
  <si>
    <t>当該試験に必要な消耗品費、通信費、など
スクリーニング実施に必要な経費を含む
（Ｐ１）×0.8×3,000円</t>
    <rPh sb="2" eb="3">
      <t>シ</t>
    </rPh>
    <rPh sb="49" eb="54">
      <t>０００エン</t>
    </rPh>
    <phoneticPr fontId="4"/>
  </si>
  <si>
    <t>Ｆ以外の試験運営に必要な準備経費</t>
    <rPh sb="1" eb="3">
      <t>イガイ</t>
    </rPh>
    <rPh sb="4" eb="6">
      <t>シケン</t>
    </rPh>
    <rPh sb="6" eb="8">
      <t>ウンエイ</t>
    </rPh>
    <rPh sb="9" eb="11">
      <t>ヒツヨウ</t>
    </rPh>
    <rPh sb="12" eb="14">
      <t>ジュンビ</t>
    </rPh>
    <rPh sb="14" eb="16">
      <t>ケイヒ</t>
    </rPh>
    <phoneticPr fontId="4"/>
  </si>
  <si>
    <t>（Ｐ１）×0.8×（内部CRC経費）＋（外注検査回数）×2,000円</t>
    <rPh sb="10" eb="12">
      <t>ナイブ</t>
    </rPh>
    <rPh sb="15" eb="17">
      <t>ケイヒ</t>
    </rPh>
    <rPh sb="33" eb="34">
      <t>エン</t>
    </rPh>
    <phoneticPr fontId="4"/>
  </si>
  <si>
    <t>　試験審査経費</t>
    <rPh sb="1" eb="3">
      <t>シケン</t>
    </rPh>
    <rPh sb="3" eb="5">
      <t>シンサ</t>
    </rPh>
    <rPh sb="5" eb="7">
      <t>ケイヒ</t>
    </rPh>
    <phoneticPr fontId="2"/>
  </si>
  <si>
    <t>　試験薬管理経費</t>
    <rPh sb="1" eb="3">
      <t>シケン</t>
    </rPh>
    <rPh sb="3" eb="4">
      <t>ヤク</t>
    </rPh>
    <rPh sb="4" eb="6">
      <t>カンリ</t>
    </rPh>
    <rPh sb="6" eb="8">
      <t>ケイヒ</t>
    </rPh>
    <phoneticPr fontId="2"/>
  </si>
  <si>
    <t>（Ｐ３）×0.8×１,000円×（予定症例数）</t>
    <rPh sb="14" eb="15">
      <t>エン</t>
    </rPh>
    <rPh sb="17" eb="19">
      <t>ヨテイ</t>
    </rPh>
    <rPh sb="19" eb="20">
      <t>ショウ</t>
    </rPh>
    <rPh sb="20" eb="21">
      <t>カズ</t>
    </rPh>
    <rPh sb="21" eb="22">
      <t>　</t>
    </rPh>
    <phoneticPr fontId="4"/>
  </si>
  <si>
    <t>F+G+H+I+J+K+L</t>
    <phoneticPr fontId="4"/>
  </si>
  <si>
    <r>
      <rPr>
        <b/>
        <sz val="11"/>
        <rFont val="ＭＳ Ｐゴシック"/>
        <family val="3"/>
        <charset val="128"/>
      </rPr>
      <t>◇内部CRC経費</t>
    </r>
    <r>
      <rPr>
        <sz val="11"/>
        <rFont val="ＭＳ Ｐゴシック"/>
        <family val="3"/>
        <charset val="128"/>
      </rPr>
      <t>・・・試験実施における難易度により変更となります。</t>
    </r>
    <rPh sb="1" eb="3">
      <t>ナイブ</t>
    </rPh>
    <rPh sb="6" eb="8">
      <t>ケイヒ</t>
    </rPh>
    <rPh sb="11" eb="13">
      <t>シケン</t>
    </rPh>
    <rPh sb="13" eb="15">
      <t>ジッシ</t>
    </rPh>
    <rPh sb="19" eb="22">
      <t>ナンイド</t>
    </rPh>
    <rPh sb="25" eb="27">
      <t>ヘンコウ</t>
    </rPh>
    <phoneticPr fontId="2"/>
  </si>
  <si>
    <t>　国際共同試験（含　EDC使用）</t>
    <rPh sb="1" eb="3">
      <t>コクサイ</t>
    </rPh>
    <rPh sb="3" eb="5">
      <t>キョウドウ</t>
    </rPh>
    <rPh sb="5" eb="7">
      <t>シケン</t>
    </rPh>
    <rPh sb="8" eb="9">
      <t>フク</t>
    </rPh>
    <rPh sb="13" eb="15">
      <t>シヨウ</t>
    </rPh>
    <phoneticPr fontId="2"/>
  </si>
  <si>
    <t>◇症例数追加時・・・追加症例に係る〔Ａ、B、E、G、K、L〕と施設管理経費及び消費税相当額が発生します。</t>
    <rPh sb="1" eb="3">
      <t>ショウレイ</t>
    </rPh>
    <rPh sb="3" eb="4">
      <t>スウ</t>
    </rPh>
    <rPh sb="4" eb="6">
      <t>ツイカ</t>
    </rPh>
    <rPh sb="6" eb="7">
      <t>ジ</t>
    </rPh>
    <rPh sb="10" eb="12">
      <t>ツイカ</t>
    </rPh>
    <rPh sb="12" eb="14">
      <t>ショウレイ</t>
    </rPh>
    <rPh sb="15" eb="16">
      <t>カカ</t>
    </rPh>
    <rPh sb="31" eb="33">
      <t>シセツ</t>
    </rPh>
    <rPh sb="33" eb="35">
      <t>カンリ</t>
    </rPh>
    <rPh sb="35" eb="37">
      <t>ケイヒ</t>
    </rPh>
    <rPh sb="37" eb="38">
      <t>オヨ</t>
    </rPh>
    <rPh sb="46" eb="48">
      <t>ハッセイ</t>
    </rPh>
    <phoneticPr fontId="2"/>
  </si>
  <si>
    <t>◇期間延長時・・・延長期間に係る〔K、L〕と施設管理経費及び消費税相当額が発生します。</t>
    <rPh sb="1" eb="3">
      <t>キカン</t>
    </rPh>
    <rPh sb="3" eb="5">
      <t>エンチョウ</t>
    </rPh>
    <rPh sb="5" eb="6">
      <t>ジ</t>
    </rPh>
    <rPh sb="9" eb="11">
      <t>エンチョウ</t>
    </rPh>
    <rPh sb="11" eb="13">
      <t>キカン</t>
    </rPh>
    <rPh sb="14" eb="15">
      <t>カカ</t>
    </rPh>
    <rPh sb="22" eb="24">
      <t>シセツ</t>
    </rPh>
    <rPh sb="24" eb="26">
      <t>カンリ</t>
    </rPh>
    <rPh sb="26" eb="28">
      <t>ケイヒ</t>
    </rPh>
    <rPh sb="28" eb="29">
      <t>オヨ</t>
    </rPh>
    <rPh sb="37" eb="39">
      <t>ハッセイ</t>
    </rPh>
    <phoneticPr fontId="2"/>
  </si>
  <si>
    <t>◇その他の変更・・・A～Lのうち該当項目の経費と施設管理経費及び消費税相当額が発生します。</t>
    <rPh sb="3" eb="4">
      <t>タ</t>
    </rPh>
    <rPh sb="5" eb="7">
      <t>ヘンコウ</t>
    </rPh>
    <rPh sb="16" eb="18">
      <t>ガイトウ</t>
    </rPh>
    <rPh sb="18" eb="20">
      <t>コウモク</t>
    </rPh>
    <rPh sb="21" eb="23">
      <t>ケイヒ</t>
    </rPh>
    <rPh sb="24" eb="26">
      <t>シセツ</t>
    </rPh>
    <rPh sb="26" eb="28">
      <t>カンリ</t>
    </rPh>
    <rPh sb="28" eb="30">
      <t>ケイヒ</t>
    </rPh>
    <rPh sb="30" eb="31">
      <t>オヨ</t>
    </rPh>
    <rPh sb="39" eb="41">
      <t>ハッセイ</t>
    </rPh>
    <phoneticPr fontId="2"/>
  </si>
  <si>
    <t>25か月目以降</t>
    <rPh sb="5" eb="7">
      <t>イコウ</t>
    </rPh>
    <phoneticPr fontId="2"/>
  </si>
  <si>
    <t>月額40,000円　（IRB初回審査月～IRB終了報告月）</t>
    <rPh sb="14" eb="16">
      <t>ショカイ</t>
    </rPh>
    <rPh sb="16" eb="18">
      <t>シンサ</t>
    </rPh>
    <phoneticPr fontId="4"/>
  </si>
  <si>
    <t>④脱落症例／追跡症例に係る経費（1症例当たり）</t>
    <rPh sb="1" eb="3">
      <t>ダツラク</t>
    </rPh>
    <rPh sb="3" eb="5">
      <t>ショウレイ</t>
    </rPh>
    <rPh sb="6" eb="8">
      <t>ツイセキ</t>
    </rPh>
    <rPh sb="8" eb="10">
      <t>ショウレイ</t>
    </rPh>
    <rPh sb="11" eb="12">
      <t>カカ</t>
    </rPh>
    <rPh sb="13" eb="15">
      <t>ケイヒ</t>
    </rPh>
    <rPh sb="17" eb="19">
      <t>ショウレイ</t>
    </rPh>
    <rPh sb="19" eb="20">
      <t>ア</t>
    </rPh>
    <phoneticPr fontId="2"/>
  </si>
  <si>
    <t>⑤監査等対応費（1回当たり）</t>
    <rPh sb="1" eb="4">
      <t>カンサトウ</t>
    </rPh>
    <rPh sb="4" eb="6">
      <t>タイオウ</t>
    </rPh>
    <rPh sb="6" eb="7">
      <t>ヒ</t>
    </rPh>
    <rPh sb="9" eb="10">
      <t>カイ</t>
    </rPh>
    <rPh sb="10" eb="11">
      <t>ア</t>
    </rPh>
    <phoneticPr fontId="2"/>
  </si>
  <si>
    <t>依頼者の監査に係る経費（１回当たり）</t>
    <rPh sb="0" eb="3">
      <t>イライシャ</t>
    </rPh>
    <rPh sb="4" eb="6">
      <t>カンサ</t>
    </rPh>
    <rPh sb="13" eb="14">
      <t>カイ</t>
    </rPh>
    <rPh sb="14" eb="15">
      <t>ア</t>
    </rPh>
    <phoneticPr fontId="2"/>
  </si>
  <si>
    <t>規制当局の査察に係る経費（１回当たり）</t>
    <rPh sb="0" eb="2">
      <t>キセイ</t>
    </rPh>
    <rPh sb="14" eb="15">
      <t>カイ</t>
    </rPh>
    <rPh sb="15" eb="16">
      <t>ア</t>
    </rPh>
    <phoneticPr fontId="2"/>
  </si>
  <si>
    <t>治験経費算定表　〔機器〕</t>
    <rPh sb="0" eb="2">
      <t>チケン</t>
    </rPh>
    <rPh sb="2" eb="4">
      <t>ケイヒ</t>
    </rPh>
    <rPh sb="9" eb="11">
      <t>キキ</t>
    </rPh>
    <phoneticPr fontId="2"/>
  </si>
  <si>
    <t>　医療機器等管理料</t>
    <rPh sb="1" eb="3">
      <t>イリョウ</t>
    </rPh>
    <rPh sb="3" eb="6">
      <t>キキトウ</t>
    </rPh>
    <rPh sb="6" eb="8">
      <t>カンリ</t>
    </rPh>
    <rPh sb="8" eb="9">
      <t>リョウ</t>
    </rPh>
    <phoneticPr fontId="15"/>
  </si>
  <si>
    <t>当該治験の医療機器等管理経費（固定額　50,000円）</t>
    <rPh sb="15" eb="17">
      <t>コテイ</t>
    </rPh>
    <rPh sb="17" eb="18">
      <t>ガク</t>
    </rPh>
    <rPh sb="21" eb="26">
      <t>０００エン</t>
    </rPh>
    <phoneticPr fontId="15"/>
  </si>
  <si>
    <t>F</t>
    <phoneticPr fontId="2"/>
  </si>
  <si>
    <t>A+B+C+D+E+F</t>
    <phoneticPr fontId="2"/>
  </si>
  <si>
    <r>
      <t>G</t>
    </r>
    <r>
      <rPr>
        <vertAlign val="superscript"/>
        <sz val="11"/>
        <rFont val="ＭＳ Ｐゴシック"/>
        <family val="3"/>
        <charset val="128"/>
      </rPr>
      <t>※</t>
    </r>
    <phoneticPr fontId="2"/>
  </si>
  <si>
    <t>H</t>
    <phoneticPr fontId="2"/>
  </si>
  <si>
    <t>G以外の治験運営に必要な準備経費</t>
    <rPh sb="1" eb="3">
      <t>イガイ</t>
    </rPh>
    <rPh sb="4" eb="6">
      <t>チケン</t>
    </rPh>
    <rPh sb="6" eb="8">
      <t>ウンエイ</t>
    </rPh>
    <rPh sb="9" eb="11">
      <t>ヒツヨウ</t>
    </rPh>
    <rPh sb="12" eb="14">
      <t>ジュンビ</t>
    </rPh>
    <rPh sb="14" eb="16">
      <t>ケイヒ</t>
    </rPh>
    <phoneticPr fontId="4"/>
  </si>
  <si>
    <r>
      <t>I</t>
    </r>
    <r>
      <rPr>
        <vertAlign val="superscript"/>
        <sz val="11"/>
        <rFont val="ＭＳ Ｐゴシック"/>
        <family val="3"/>
        <charset val="128"/>
      </rPr>
      <t>※</t>
    </r>
    <phoneticPr fontId="2"/>
  </si>
  <si>
    <t>（Ｐ１）×（内部CRC経費）＋（外注検査回数）×2,000円</t>
    <rPh sb="6" eb="8">
      <t>ナイブ</t>
    </rPh>
    <rPh sb="11" eb="13">
      <t>ケイヒ</t>
    </rPh>
    <rPh sb="29" eb="30">
      <t>エン</t>
    </rPh>
    <phoneticPr fontId="4"/>
  </si>
  <si>
    <t>G+H+I+J+K+L</t>
    <phoneticPr fontId="4"/>
  </si>
  <si>
    <t>◇F　その他の研究経費の詳細　　・・・</t>
    <rPh sb="5" eb="6">
      <t>タ</t>
    </rPh>
    <rPh sb="7" eb="9">
      <t>ケンキュウ</t>
    </rPh>
    <rPh sb="9" eb="11">
      <t>ケイヒ</t>
    </rPh>
    <rPh sb="12" eb="14">
      <t>ショウサイ</t>
    </rPh>
    <phoneticPr fontId="2"/>
  </si>
  <si>
    <t>◇H　その他の運営準備経費の詳細・・・　　　　</t>
    <rPh sb="5" eb="6">
      <t>タ</t>
    </rPh>
    <rPh sb="7" eb="9">
      <t>ウンエイ</t>
    </rPh>
    <rPh sb="9" eb="11">
      <t>ジュンビ</t>
    </rPh>
    <rPh sb="11" eb="13">
      <t>ケイヒ</t>
    </rPh>
    <rPh sb="14" eb="16">
      <t>ショウサイ</t>
    </rPh>
    <phoneticPr fontId="2"/>
  </si>
  <si>
    <t>◇症例数追加時・・・追加症例に係る〔Ａ、B、F、H、L〕と施設管理経費及び消費税相当額が発生します。</t>
    <rPh sb="1" eb="3">
      <t>ショウレイ</t>
    </rPh>
    <rPh sb="3" eb="4">
      <t>スウ</t>
    </rPh>
    <rPh sb="4" eb="6">
      <t>ツイカ</t>
    </rPh>
    <rPh sb="6" eb="7">
      <t>ジ</t>
    </rPh>
    <rPh sb="10" eb="12">
      <t>ツイカ</t>
    </rPh>
    <rPh sb="12" eb="14">
      <t>ショウレイ</t>
    </rPh>
    <rPh sb="15" eb="16">
      <t>カカ</t>
    </rPh>
    <rPh sb="29" eb="31">
      <t>シセツ</t>
    </rPh>
    <rPh sb="31" eb="33">
      <t>カンリ</t>
    </rPh>
    <rPh sb="33" eb="35">
      <t>ケイヒ</t>
    </rPh>
    <rPh sb="35" eb="36">
      <t>オヨ</t>
    </rPh>
    <rPh sb="44" eb="46">
      <t>ハッセイ</t>
    </rPh>
    <phoneticPr fontId="2"/>
  </si>
  <si>
    <t>◇外部ＣＲＣ利用時・・・※の費用〔G、I〕は発生しません。</t>
    <rPh sb="1" eb="3">
      <t>ガイブ</t>
    </rPh>
    <rPh sb="6" eb="8">
      <t>リヨウ</t>
    </rPh>
    <rPh sb="8" eb="9">
      <t>ジ</t>
    </rPh>
    <rPh sb="14" eb="16">
      <t>ヒヨウ</t>
    </rPh>
    <rPh sb="22" eb="24">
      <t>ハッセイ</t>
    </rPh>
    <phoneticPr fontId="2"/>
  </si>
  <si>
    <r>
      <t>製造販売後臨床試験経費算定表</t>
    </r>
    <r>
      <rPr>
        <sz val="12"/>
        <rFont val="ＭＳ Ｐゴシック"/>
        <family val="3"/>
        <charset val="128"/>
      </rPr>
      <t>　〔機器〕</t>
    </r>
    <rPh sb="0" eb="2">
      <t>セイゾウ</t>
    </rPh>
    <rPh sb="2" eb="4">
      <t>ハンバイ</t>
    </rPh>
    <rPh sb="4" eb="5">
      <t>ゴ</t>
    </rPh>
    <rPh sb="5" eb="7">
      <t>リンショウ</t>
    </rPh>
    <rPh sb="9" eb="11">
      <t>ケイヒ</t>
    </rPh>
    <rPh sb="16" eb="18">
      <t>キキ</t>
    </rPh>
    <phoneticPr fontId="2"/>
  </si>
  <si>
    <t>試験依頼者：</t>
    <rPh sb="2" eb="5">
      <t>イライシャ</t>
    </rPh>
    <phoneticPr fontId="2"/>
  </si>
  <si>
    <t>試験責任医師：</t>
    <rPh sb="2" eb="4">
      <t>セキニン</t>
    </rPh>
    <rPh sb="4" eb="6">
      <t>イシ</t>
    </rPh>
    <phoneticPr fontId="2"/>
  </si>
  <si>
    <t>（単位：円）</t>
    <rPh sb="1" eb="3">
      <t>タンイ</t>
    </rPh>
    <rPh sb="4" eb="5">
      <t>エン</t>
    </rPh>
    <phoneticPr fontId="2"/>
  </si>
  <si>
    <t>Ａ以外の試験実施に必要な準備経費</t>
    <rPh sb="1" eb="3">
      <t>イガイ</t>
    </rPh>
    <rPh sb="6" eb="8">
      <t>ジッシ</t>
    </rPh>
    <rPh sb="9" eb="11">
      <t>ヒツヨウ</t>
    </rPh>
    <rPh sb="12" eb="14">
      <t>ジュンビ</t>
    </rPh>
    <rPh sb="14" eb="16">
      <t>ケイヒ</t>
    </rPh>
    <phoneticPr fontId="4"/>
  </si>
  <si>
    <t>当該試験の医療機器等管理経費（固定額　50,000円）</t>
    <rPh sb="15" eb="17">
      <t>コテイ</t>
    </rPh>
    <rPh sb="17" eb="18">
      <t>ガク</t>
    </rPh>
    <rPh sb="21" eb="26">
      <t>０００エン</t>
    </rPh>
    <phoneticPr fontId="15"/>
  </si>
  <si>
    <t>試験実施に必要な経費</t>
  </si>
  <si>
    <t>当該試験に必要な消耗品費、通信費、など
スクリーニング実施に必要な経費を含む
（Ｐ１）×0.8×3,000円</t>
    <rPh sb="49" eb="54">
      <t>０００エン</t>
    </rPh>
    <phoneticPr fontId="4"/>
  </si>
  <si>
    <t>G以外の試験運営に必要な準備経費</t>
    <rPh sb="1" eb="3">
      <t>イガイ</t>
    </rPh>
    <rPh sb="6" eb="8">
      <t>ウンエイ</t>
    </rPh>
    <rPh sb="9" eb="11">
      <t>ヒツヨウ</t>
    </rPh>
    <rPh sb="12" eb="14">
      <t>ジュンビ</t>
    </rPh>
    <rPh sb="14" eb="16">
      <t>ケイヒ</t>
    </rPh>
    <phoneticPr fontId="4"/>
  </si>
  <si>
    <t>　試験審査経費</t>
    <rPh sb="3" eb="5">
      <t>シンサ</t>
    </rPh>
    <rPh sb="5" eb="7">
      <t>ケイヒ</t>
    </rPh>
    <phoneticPr fontId="2"/>
  </si>
  <si>
    <t>　国際共同試験（含　EDC使用）</t>
    <rPh sb="1" eb="3">
      <t>コクサイ</t>
    </rPh>
    <rPh sb="3" eb="5">
      <t>キョウドウ</t>
    </rPh>
    <rPh sb="8" eb="9">
      <t>フク</t>
    </rPh>
    <rPh sb="13" eb="15">
      <t>シヨウ</t>
    </rPh>
    <phoneticPr fontId="2"/>
  </si>
  <si>
    <t>承認番号【    -     】</t>
    <phoneticPr fontId="13"/>
  </si>
  <si>
    <t>算定期間：　　　　年　　月　　～　　　　年　　月　　（　　　　か月）</t>
    <rPh sb="0" eb="2">
      <t>サンテイ</t>
    </rPh>
    <rPh sb="32" eb="33">
      <t>ゲツ</t>
    </rPh>
    <phoneticPr fontId="2"/>
  </si>
  <si>
    <t>基本3,000円。以下の項目1項目ごとに1,000円加算されます。</t>
    <rPh sb="21" eb="26">
      <t>０００エン</t>
    </rPh>
    <rPh sb="26" eb="28">
      <t>カサン</t>
    </rPh>
    <phoneticPr fontId="2"/>
  </si>
  <si>
    <t>　CRCの１Visit対応人数２名以上</t>
    <rPh sb="11" eb="13">
      <t>タイオウ</t>
    </rPh>
    <rPh sb="13" eb="15">
      <t>ニンズウ</t>
    </rPh>
    <rPh sb="16" eb="19">
      <t>メイイジョウ</t>
    </rPh>
    <phoneticPr fontId="2"/>
  </si>
  <si>
    <t>24か月まで</t>
    <rPh sb="3" eb="4">
      <t>ゲツ</t>
    </rPh>
    <phoneticPr fontId="2"/>
  </si>
  <si>
    <t>（Ａ+Ｂ+Ｃ+Ｄ+Ｅ+Ｆ+Ｇ+Ｈ+Ｉ+Ｊ+Ｋ）×10％</t>
    <phoneticPr fontId="4"/>
  </si>
  <si>
    <t>（Ⅰ．研究経費＋Ⅱ．運営経費）×30％</t>
    <rPh sb="3" eb="5">
      <t>ケンキュウ</t>
    </rPh>
    <rPh sb="5" eb="7">
      <t>ケイヒ</t>
    </rPh>
    <rPh sb="10" eb="12">
      <t>ウンエイ</t>
    </rPh>
    <rPh sb="12" eb="14">
      <t>ケイヒ</t>
    </rPh>
    <phoneticPr fontId="2"/>
  </si>
  <si>
    <t>事務局運営経費×10％</t>
    <rPh sb="0" eb="3">
      <t>ジムキョク</t>
    </rPh>
    <rPh sb="3" eb="5">
      <t>ウンエイ</t>
    </rPh>
    <rPh sb="5" eb="7">
      <t>ケイヒ</t>
    </rPh>
    <phoneticPr fontId="4"/>
  </si>
  <si>
    <t>（Ⅱ）×30％</t>
    <phoneticPr fontId="2"/>
  </si>
  <si>
    <t>◇請求時期・・・９月・３月及び終了時</t>
    <rPh sb="1" eb="3">
      <t>セイキュウ</t>
    </rPh>
    <rPh sb="3" eb="5">
      <t>ジキ</t>
    </rPh>
    <rPh sb="9" eb="10">
      <t>ガツ</t>
    </rPh>
    <rPh sb="12" eb="13">
      <t>ガツ</t>
    </rPh>
    <rPh sb="13" eb="14">
      <t>オヨ</t>
    </rPh>
    <rPh sb="15" eb="18">
      <t>シュウリョウジ</t>
    </rPh>
    <phoneticPr fontId="2"/>
  </si>
  <si>
    <t>文書保管管理経費×10％</t>
    <rPh sb="0" eb="2">
      <t>ブンショ</t>
    </rPh>
    <rPh sb="2" eb="4">
      <t>ホカン</t>
    </rPh>
    <rPh sb="4" eb="6">
      <t>カンリ</t>
    </rPh>
    <rPh sb="6" eb="8">
      <t>ケイヒ</t>
    </rPh>
    <phoneticPr fontId="4"/>
  </si>
  <si>
    <t>（Ⅰ＋Ⅱ）×30％</t>
    <phoneticPr fontId="2"/>
  </si>
  <si>
    <t>◇請求時期・・・症例数確定時（別途「実施症例数確定報告書（大阪公大経費様式２）」をご提出ください。）</t>
    <rPh sb="1" eb="3">
      <t>セイキュウ</t>
    </rPh>
    <rPh sb="3" eb="5">
      <t>ジキ</t>
    </rPh>
    <rPh sb="15" eb="17">
      <t>ベット</t>
    </rPh>
    <rPh sb="31" eb="32">
      <t>コウ</t>
    </rPh>
    <phoneticPr fontId="13"/>
  </si>
  <si>
    <t>◇請求時期・・・毎月末締め翌月請求（１か月間の来院回数分をまとめて請求）</t>
    <rPh sb="1" eb="3">
      <t>セイキュウ</t>
    </rPh>
    <rPh sb="3" eb="5">
      <t>ジキ</t>
    </rPh>
    <rPh sb="8" eb="10">
      <t>マイツキ</t>
    </rPh>
    <rPh sb="10" eb="11">
      <t>マツ</t>
    </rPh>
    <rPh sb="11" eb="12">
      <t>ジ</t>
    </rPh>
    <rPh sb="13" eb="15">
      <t>ヨクゲツ</t>
    </rPh>
    <rPh sb="15" eb="17">
      <t>セイキュウ</t>
    </rPh>
    <rPh sb="20" eb="21">
      <t>ツキ</t>
    </rPh>
    <rPh sb="21" eb="22">
      <t>カン</t>
    </rPh>
    <rPh sb="23" eb="25">
      <t>ライイン</t>
    </rPh>
    <rPh sb="25" eb="27">
      <t>カイスウ</t>
    </rPh>
    <rPh sb="27" eb="28">
      <t>ブン</t>
    </rPh>
    <rPh sb="33" eb="35">
      <t>セイキュウ</t>
    </rPh>
    <phoneticPr fontId="2"/>
  </si>
  <si>
    <t>◇本経費については、【別記１の別表２】を参照してください。</t>
    <rPh sb="1" eb="2">
      <t>ホン</t>
    </rPh>
    <rPh sb="2" eb="4">
      <t>ケイヒ</t>
    </rPh>
    <rPh sb="11" eb="13">
      <t>ベッキ</t>
    </rPh>
    <rPh sb="20" eb="22">
      <t>サンショウ</t>
    </rPh>
    <phoneticPr fontId="2"/>
  </si>
  <si>
    <t>②事務局運営に係る経費（１か月当たり）</t>
    <phoneticPr fontId="2"/>
  </si>
  <si>
    <t>③文書保管管理に係る経費（１か月当たり）</t>
    <rPh sb="1" eb="3">
      <t>ブンショ</t>
    </rPh>
    <rPh sb="3" eb="5">
      <t>ホカン</t>
    </rPh>
    <rPh sb="5" eb="7">
      <t>カンリ</t>
    </rPh>
    <rPh sb="8" eb="9">
      <t>カカ</t>
    </rPh>
    <rPh sb="10" eb="12">
      <t>ケイヒ</t>
    </rPh>
    <phoneticPr fontId="2"/>
  </si>
  <si>
    <t>当該試験に必要な消耗品費、通信費、など
スクリーニング実施に必要な経費を含む
（Ｐ１）のﾎﾟｲﾝﾄ数×0.8×6,000円×予定症例数×15％</t>
    <rPh sb="2" eb="3">
      <t>シ</t>
    </rPh>
    <rPh sb="62" eb="64">
      <t>ヨテイ</t>
    </rPh>
    <phoneticPr fontId="2"/>
  </si>
  <si>
    <t>(Ａ+Ｂ+Ｃ+Ｄ+Ｅ+Ｆ+G+H+I+J+K)×10％</t>
    <phoneticPr fontId="4"/>
  </si>
  <si>
    <t>基本3,000円。以下の項目Ⅰ項目ごとに1,000円加算されます。</t>
    <rPh sb="21" eb="26">
      <t>０００エン</t>
    </rPh>
    <rPh sb="26" eb="28">
      <t>カサン</t>
    </rPh>
    <phoneticPr fontId="2"/>
  </si>
  <si>
    <t>②事務局運営に係る経費（1か月当たり）</t>
    <rPh sb="1" eb="4">
      <t>ジムキョク</t>
    </rPh>
    <rPh sb="4" eb="6">
      <t>ウンエイ</t>
    </rPh>
    <rPh sb="7" eb="8">
      <t>カカ</t>
    </rPh>
    <rPh sb="9" eb="11">
      <t>ケイヒ</t>
    </rPh>
    <rPh sb="14" eb="15">
      <t>ツキ</t>
    </rPh>
    <rPh sb="15" eb="16">
      <t>ア</t>
    </rPh>
    <phoneticPr fontId="2"/>
  </si>
  <si>
    <t>（Ⅰ脱落／追跡症例経費＋Ⅱ脱落／追跡症例経費)
×10％</t>
    <rPh sb="2" eb="4">
      <t>ダツラク</t>
    </rPh>
    <rPh sb="5" eb="7">
      <t>ツイセキ</t>
    </rPh>
    <rPh sb="7" eb="9">
      <t>ショウレイ</t>
    </rPh>
    <rPh sb="9" eb="11">
      <t>ケイヒ</t>
    </rPh>
    <rPh sb="13" eb="15">
      <t>ダツラク</t>
    </rPh>
    <rPh sb="16" eb="18">
      <t>ツイセキ</t>
    </rPh>
    <rPh sb="18" eb="20">
      <t>ショウレイ</t>
    </rPh>
    <rPh sb="20" eb="22">
      <t>ケイヒ</t>
    </rPh>
    <phoneticPr fontId="2"/>
  </si>
  <si>
    <t>◇請求時期・・・毎月末締め翌月請求（　１か月間の来院回数分をまとめて請求）</t>
    <rPh sb="1" eb="3">
      <t>セイキュウ</t>
    </rPh>
    <rPh sb="3" eb="5">
      <t>ジキ</t>
    </rPh>
    <rPh sb="8" eb="10">
      <t>マイツキ</t>
    </rPh>
    <rPh sb="10" eb="11">
      <t>マツ</t>
    </rPh>
    <rPh sb="11" eb="12">
      <t>ジ</t>
    </rPh>
    <rPh sb="13" eb="15">
      <t>ヨクゲツ</t>
    </rPh>
    <rPh sb="15" eb="17">
      <t>セイキュウ</t>
    </rPh>
    <rPh sb="21" eb="22">
      <t>ゲツ</t>
    </rPh>
    <rPh sb="22" eb="23">
      <t>カン</t>
    </rPh>
    <rPh sb="24" eb="26">
      <t>ライイン</t>
    </rPh>
    <rPh sb="26" eb="28">
      <t>カイスウ</t>
    </rPh>
    <rPh sb="28" eb="29">
      <t>ブン</t>
    </rPh>
    <rPh sb="34" eb="36">
      <t>セイキュウ</t>
    </rPh>
    <phoneticPr fontId="2"/>
  </si>
  <si>
    <t>◇本経費については、【別記１の別表２】を参照してください。</t>
    <rPh sb="1" eb="2">
      <t>ホン</t>
    </rPh>
    <rPh sb="2" eb="4">
      <t>ケイヒ</t>
    </rPh>
    <rPh sb="11" eb="13">
      <t>ベッキ</t>
    </rPh>
    <rPh sb="15" eb="17">
      <t>ベッピョウ</t>
    </rPh>
    <rPh sb="20" eb="22">
      <t>サンショウ</t>
    </rPh>
    <phoneticPr fontId="2"/>
  </si>
  <si>
    <t>算定期間：　　　　年　　月　　～　　　　年　　月　　（　　　　か月）</t>
    <rPh sb="32" eb="33">
      <t>ゲツ</t>
    </rPh>
    <phoneticPr fontId="2"/>
  </si>
  <si>
    <t>当該治験に必要な消耗品費、通信費、など
スクリーニング実施に必要な経費を含む
（Ｐ１）のﾎﾟｲﾝﾄ数×6,000円×予定症例数×15％</t>
    <rPh sb="58" eb="60">
      <t>ヨテイ</t>
    </rPh>
    <phoneticPr fontId="2"/>
  </si>
  <si>
    <r>
      <t>◇請求時期・・・症例数確定時　（別途「実施症例数確定報告書</t>
    </r>
    <r>
      <rPr>
        <sz val="9"/>
        <rFont val="ＭＳ Ｐゴシック"/>
        <family val="3"/>
        <charset val="128"/>
      </rPr>
      <t>（大阪公大経費様式２）</t>
    </r>
    <r>
      <rPr>
        <sz val="11"/>
        <rFont val="ＭＳ Ｐゴシック"/>
        <family val="3"/>
        <charset val="128"/>
      </rPr>
      <t>」をご提出ください。）</t>
    </r>
    <rPh sb="1" eb="3">
      <t>セイキュウ</t>
    </rPh>
    <rPh sb="3" eb="5">
      <t>ジキ</t>
    </rPh>
    <rPh sb="16" eb="18">
      <t>ベット</t>
    </rPh>
    <rPh sb="32" eb="33">
      <t>コウ</t>
    </rPh>
    <rPh sb="33" eb="34">
      <t>ダイ</t>
    </rPh>
    <phoneticPr fontId="13"/>
  </si>
  <si>
    <t>◇請求時期・・・毎月末締め翌月請求　（１か月間の来院回数分をまとめて請求）</t>
    <rPh sb="1" eb="3">
      <t>セイキュウ</t>
    </rPh>
    <rPh sb="3" eb="5">
      <t>ジキ</t>
    </rPh>
    <rPh sb="8" eb="10">
      <t>マイツキ</t>
    </rPh>
    <rPh sb="10" eb="11">
      <t>マツ</t>
    </rPh>
    <rPh sb="11" eb="12">
      <t>ジ</t>
    </rPh>
    <rPh sb="13" eb="15">
      <t>ヨクゲツ</t>
    </rPh>
    <rPh sb="15" eb="17">
      <t>セイキュウ</t>
    </rPh>
    <rPh sb="21" eb="22">
      <t>ゲツ</t>
    </rPh>
    <rPh sb="22" eb="23">
      <t>カン</t>
    </rPh>
    <rPh sb="24" eb="26">
      <t>ライイン</t>
    </rPh>
    <rPh sb="26" eb="28">
      <t>カイスウ</t>
    </rPh>
    <rPh sb="28" eb="29">
      <t>ブン</t>
    </rPh>
    <rPh sb="34" eb="36">
      <t>セイキュウ</t>
    </rPh>
    <phoneticPr fontId="2"/>
  </si>
  <si>
    <t>当該試験に必要な消耗品費、通信費、など
スクリーニング実施に必要な経費を含む
（Ｐ１）のﾎﾟｲﾝﾄ数×0.8×6,000円×予定症例数×15％</t>
    <rPh sb="62" eb="64">
      <t>ヨテイ</t>
    </rPh>
    <phoneticPr fontId="2"/>
  </si>
  <si>
    <r>
      <t>◇請求時期・・・症例数確定時　（別途「実施症例数確定報告書</t>
    </r>
    <r>
      <rPr>
        <sz val="9"/>
        <rFont val="ＭＳ Ｐゴシック"/>
        <family val="3"/>
        <charset val="128"/>
      </rPr>
      <t>（大阪公大経費様式２）</t>
    </r>
    <r>
      <rPr>
        <sz val="11"/>
        <rFont val="ＭＳ Ｐゴシック"/>
        <family val="3"/>
        <charset val="128"/>
      </rPr>
      <t>」をご提出ください。）</t>
    </r>
    <rPh sb="1" eb="3">
      <t>セイキュウ</t>
    </rPh>
    <rPh sb="3" eb="5">
      <t>ジキ</t>
    </rPh>
    <rPh sb="16" eb="18">
      <t>ベット</t>
    </rPh>
    <rPh sb="32" eb="33">
      <t>コウ</t>
    </rPh>
    <phoneticPr fontId="13"/>
  </si>
  <si>
    <t>②事務局運営に係る経費（1か月当たり）</t>
    <rPh sb="1" eb="4">
      <t>ジムキョク</t>
    </rPh>
    <rPh sb="4" eb="6">
      <t>ウンエイ</t>
    </rPh>
    <rPh sb="7" eb="8">
      <t>カカ</t>
    </rPh>
    <rPh sb="9" eb="11">
      <t>ケイヒ</t>
    </rPh>
    <rPh sb="14" eb="15">
      <t>ゲツ</t>
    </rPh>
    <rPh sb="15" eb="16">
      <t>ア</t>
    </rPh>
    <phoneticPr fontId="2"/>
  </si>
  <si>
    <r>
      <t>◇請求時期・・・症例数確定時　（別途「実施症例数確定報告書</t>
    </r>
    <r>
      <rPr>
        <sz val="9"/>
        <rFont val="ＭＳ Ｐゴシック"/>
        <family val="3"/>
        <charset val="128"/>
      </rPr>
      <t>（大阪公大経費様式２）</t>
    </r>
    <r>
      <rPr>
        <sz val="11"/>
        <rFont val="ＭＳ Ｐゴシック"/>
        <family val="3"/>
        <charset val="128"/>
      </rPr>
      <t>」をご提出ください。）</t>
    </r>
    <rPh sb="1" eb="3">
      <t>セイキュウ</t>
    </rPh>
    <rPh sb="3" eb="5">
      <t>ジキ</t>
    </rPh>
    <rPh sb="16" eb="18">
      <t>ベット</t>
    </rPh>
    <rPh sb="32" eb="33">
      <t>コウ</t>
    </rPh>
    <rPh sb="33" eb="34">
      <t>ダイ</t>
    </rPh>
    <rPh sb="34" eb="36">
      <t>ケイヒ</t>
    </rPh>
    <phoneticPr fontId="13"/>
  </si>
  <si>
    <t>(参考)負担軽減費予定額</t>
    <phoneticPr fontId="2"/>
  </si>
  <si>
    <t>◇別途、経理関連事務経費（負担軽減費×10％）及び消費税相当額が発生します。</t>
    <rPh sb="1" eb="3">
      <t>ベット</t>
    </rPh>
    <rPh sb="4" eb="6">
      <t>ケイリ</t>
    </rPh>
    <rPh sb="6" eb="8">
      <t>カンレン</t>
    </rPh>
    <rPh sb="8" eb="10">
      <t>ジム</t>
    </rPh>
    <rPh sb="10" eb="12">
      <t>ケイヒ</t>
    </rPh>
    <rPh sb="13" eb="15">
      <t>フタン</t>
    </rPh>
    <rPh sb="15" eb="17">
      <t>ケイゲン</t>
    </rPh>
    <rPh sb="17" eb="18">
      <t>ヒ</t>
    </rPh>
    <rPh sb="23" eb="24">
      <t>オヨ</t>
    </rPh>
    <rPh sb="25" eb="28">
      <t>ショウヒゼイ</t>
    </rPh>
    <rPh sb="28" eb="30">
      <t>ソウトウ</t>
    </rPh>
    <rPh sb="30" eb="31">
      <t>ガク</t>
    </rPh>
    <rPh sb="32" eb="34">
      <t>ハッセイ</t>
    </rPh>
    <phoneticPr fontId="2"/>
  </si>
  <si>
    <t>⑥負担軽減費</t>
    <rPh sb="1" eb="3">
      <t>フタン</t>
    </rPh>
    <rPh sb="3" eb="5">
      <t>ケイゲン</t>
    </rPh>
    <rPh sb="5" eb="6">
      <t>ヒ</t>
    </rPh>
    <phoneticPr fontId="2"/>
  </si>
  <si>
    <t>（参考）負担軽減費予定額</t>
    <rPh sb="1" eb="3">
      <t>サンコウ</t>
    </rPh>
    <rPh sb="4" eb="6">
      <t>フタン</t>
    </rPh>
    <rPh sb="6" eb="8">
      <t>ケイゲン</t>
    </rPh>
    <rPh sb="8" eb="9">
      <t>ヒ</t>
    </rPh>
    <rPh sb="9" eb="11">
      <t>ヨテイ</t>
    </rPh>
    <rPh sb="11" eb="12">
      <t>ガク</t>
    </rPh>
    <phoneticPr fontId="2"/>
  </si>
  <si>
    <t>⑥負担軽減費　　〔来院又は入退院１回当たり：7,000円〕</t>
    <rPh sb="1" eb="3">
      <t>フタン</t>
    </rPh>
    <rPh sb="3" eb="5">
      <t>ケイゲン</t>
    </rPh>
    <rPh sb="5" eb="6">
      <t>ヒ</t>
    </rPh>
    <phoneticPr fontId="2"/>
  </si>
  <si>
    <t>〔来院又は入退院１回当たり：7,000円〕</t>
    <phoneticPr fontId="2"/>
  </si>
  <si>
    <t>◇「中央値による算定」「治験薬投与期間」「算定期間」・・・期間の延長等がある場合、再算定を実施させて頂きます。</t>
    <rPh sb="29" eb="31">
      <t>キカン</t>
    </rPh>
    <rPh sb="32" eb="34">
      <t>エンチョウ</t>
    </rPh>
    <rPh sb="34" eb="35">
      <t>トウ</t>
    </rPh>
    <rPh sb="38" eb="40">
      <t>バアイ</t>
    </rPh>
    <rPh sb="41" eb="44">
      <t>サイサンテイ</t>
    </rPh>
    <rPh sb="45" eb="47">
      <t>ジッシ</t>
    </rPh>
    <rPh sb="50" eb="51">
      <t>イタダ</t>
    </rPh>
    <phoneticPr fontId="13"/>
  </si>
  <si>
    <t>◇「中央値による算定」「治験薬投与期間」「算定期間」・・・期間の延長等がある場合、再算定を実施させて頂きます。</t>
    <phoneticPr fontId="15"/>
  </si>
  <si>
    <t>◇「中央値による算定」「治験薬投与期間」「算定期間」・・・期間の延長等がある場合、再算定を実施させて頂きます。</t>
    <phoneticPr fontId="15"/>
  </si>
  <si>
    <r>
      <rPr>
        <b/>
        <sz val="11"/>
        <rFont val="ＭＳ Ｐゴシック"/>
        <family val="3"/>
        <charset val="128"/>
      </rPr>
      <t>◇内部CRC経費</t>
    </r>
    <r>
      <rPr>
        <sz val="11"/>
        <rFont val="ＭＳ Ｐゴシック"/>
        <family val="3"/>
        <charset val="128"/>
      </rPr>
      <t>・・・試験実施における難易度により変更となります。</t>
    </r>
    <rPh sb="1" eb="3">
      <t>ナイブ</t>
    </rPh>
    <rPh sb="6" eb="8">
      <t>ケイヒ</t>
    </rPh>
    <rPh sb="13" eb="15">
      <t>ジッシ</t>
    </rPh>
    <rPh sb="19" eb="22">
      <t>ナンイド</t>
    </rPh>
    <rPh sb="25" eb="27">
      <t>ヘンコウ</t>
    </rPh>
    <phoneticPr fontId="2"/>
  </si>
  <si>
    <t>②事務局運営に係る経費（1か月当たり）</t>
    <rPh sb="1" eb="4">
      <t>ジムキョク</t>
    </rPh>
    <rPh sb="4" eb="6">
      <t>ウンエイ</t>
    </rPh>
    <rPh sb="7" eb="8">
      <t>カカ</t>
    </rPh>
    <rPh sb="9" eb="11">
      <t>ケイヒ</t>
    </rPh>
    <phoneticPr fontId="2"/>
  </si>
  <si>
    <t>◇請求時期・・・契約時納入金は新規契約及び変更契約締結月の月末締の翌月請求</t>
    <rPh sb="1" eb="3">
      <t>セイキュウ</t>
    </rPh>
    <rPh sb="3" eb="5">
      <t>ジキ</t>
    </rPh>
    <rPh sb="8" eb="10">
      <t>ケイヤク</t>
    </rPh>
    <rPh sb="10" eb="11">
      <t>ジ</t>
    </rPh>
    <rPh sb="11" eb="14">
      <t>ノウニュウキン</t>
    </rPh>
    <rPh sb="15" eb="17">
      <t>シンキ</t>
    </rPh>
    <rPh sb="17" eb="19">
      <t>ケイヤク</t>
    </rPh>
    <rPh sb="19" eb="20">
      <t>オヨ</t>
    </rPh>
    <rPh sb="21" eb="23">
      <t>ヘンコウ</t>
    </rPh>
    <rPh sb="23" eb="25">
      <t>ケイヤク</t>
    </rPh>
    <rPh sb="25" eb="27">
      <t>テイケツ</t>
    </rPh>
    <rPh sb="27" eb="28">
      <t>ツキ</t>
    </rPh>
    <rPh sb="29" eb="31">
      <t>ゲツマツ</t>
    </rPh>
    <rPh sb="31" eb="32">
      <t>シメ</t>
    </rPh>
    <rPh sb="33" eb="35">
      <t>ヨクゲツ</t>
    </rPh>
    <rPh sb="35" eb="37">
      <t>セイキュウ</t>
    </rPh>
    <phoneticPr fontId="2"/>
  </si>
  <si>
    <t>　　　　　　　　　 症例単位納入金は毎月末締め翌月請求</t>
    <phoneticPr fontId="15"/>
  </si>
  <si>
    <t>　　　　　　　　　 症例単位納入金は毎月末締め翌月請求</t>
    <phoneticPr fontId="15"/>
  </si>
  <si>
    <t>　　　　　　　　　 症例単位納入金は毎月末締め翌月請求</t>
    <phoneticPr fontId="15"/>
  </si>
  <si>
    <t>　　　　　　　　　 症例単位納入金は毎月末締め翌月請求</t>
    <phoneticPr fontId="2"/>
  </si>
  <si>
    <t>外部CRC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</si>
</sst>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4">
    <font>
      <sz val="11"/>
      <color theme="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vertAlign val="superscript"/>
      <sz val="11"/>
      <name val="ＭＳ Ｐゴシック"/>
      <family val="3"/>
      <charset val="128"/>
    </font>
    <font>
      <vertAlign val="superscript"/>
      <sz val="10"/>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5"/>
      <name val="ＭＳ Ｐゴシック"/>
      <family val="3"/>
      <charset val="128"/>
    </font>
    <font>
      <b/>
      <sz val="10.5"/>
      <color rgb="FFFF0000"/>
      <name val="ＭＳ Ｐゴシック"/>
      <family val="3"/>
      <charset val="128"/>
    </font>
    <font>
      <sz val="10"/>
      <color indexed="81"/>
      <name val="ＭＳ Ｐゴシック"/>
      <family val="3"/>
      <charset val="128"/>
    </font>
    <font>
      <sz val="10"/>
      <color indexed="81"/>
      <name val="MS P ゴシック"/>
      <family val="3"/>
      <charset val="128"/>
    </font>
    <font>
      <sz val="11"/>
      <color rgb="FFFF0000"/>
      <name val="ＭＳ Ｐゴシック"/>
      <family val="3"/>
      <charset val="128"/>
    </font>
    <font>
      <sz val="9"/>
      <color rgb="FFFF0000"/>
      <name val="ＭＳ Ｐゴシック"/>
      <family val="3"/>
      <charset val="128"/>
    </font>
    <font>
      <sz val="10.5"/>
      <name val="ＭＳ 明朝"/>
      <family val="1"/>
      <charset val="128"/>
    </font>
    <font>
      <sz val="8"/>
      <name val="ＭＳ 明朝"/>
      <family val="1"/>
      <charset val="128"/>
    </font>
    <font>
      <b/>
      <sz val="10.5"/>
      <color rgb="FFFF0000"/>
      <name val="ＭＳ 明朝"/>
      <family val="1"/>
      <charset val="128"/>
    </font>
    <font>
      <sz val="11"/>
      <color theme="1"/>
      <name val="ＭＳ 明朝"/>
      <family val="1"/>
      <charset val="128"/>
    </font>
    <font>
      <sz val="11"/>
      <name val="ＭＳ 明朝"/>
      <family val="1"/>
      <charset val="128"/>
    </font>
    <font>
      <sz val="9"/>
      <name val="ＭＳ 明朝"/>
      <family val="1"/>
      <charset val="128"/>
    </font>
    <font>
      <sz val="9"/>
      <color indexed="81"/>
      <name val="MS P ゴシック"/>
      <family val="3"/>
      <charset val="128"/>
    </font>
    <font>
      <sz val="9"/>
      <color indexed="81"/>
      <name val="ＭＳ Ｐゴシック"/>
      <family val="3"/>
      <charset val="128"/>
    </font>
    <font>
      <b/>
      <sz val="11"/>
      <color rgb="FFFF0000"/>
      <name val="ＭＳ Ｐゴシック"/>
      <family val="3"/>
      <charset val="128"/>
    </font>
    <font>
      <sz val="11"/>
      <color theme="1"/>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cellStyleXfs>
  <cellXfs count="248">
    <xf numFmtId="0" fontId="0" fillId="0" borderId="0" xfId="0">
      <alignment vertical="center"/>
    </xf>
    <xf numFmtId="38" fontId="6" fillId="0" borderId="24" xfId="4" applyNumberFormat="1" applyFont="1" applyBorder="1" applyAlignment="1" applyProtection="1">
      <alignment horizontal="right" vertical="center" shrinkToFit="1"/>
      <protection locked="0"/>
    </xf>
    <xf numFmtId="38" fontId="6" fillId="0" borderId="27" xfId="4" applyNumberFormat="1" applyFont="1" applyBorder="1" applyAlignment="1" applyProtection="1">
      <alignment horizontal="right" vertical="center" shrinkToFit="1"/>
      <protection locked="0"/>
    </xf>
    <xf numFmtId="0" fontId="1" fillId="0" borderId="0" xfId="5"/>
    <xf numFmtId="0" fontId="3" fillId="0" borderId="0" xfId="5" applyFont="1" applyAlignment="1">
      <alignment shrinkToFit="1"/>
    </xf>
    <xf numFmtId="0" fontId="5" fillId="0" borderId="0" xfId="5" applyFont="1" applyAlignment="1">
      <alignment vertical="center" shrinkToFit="1"/>
    </xf>
    <xf numFmtId="38" fontId="1" fillId="0" borderId="0" xfId="1" applyFont="1" applyFill="1" applyBorder="1" applyAlignment="1" applyProtection="1"/>
    <xf numFmtId="0" fontId="6" fillId="0" borderId="0" xfId="5" applyFont="1" applyAlignment="1">
      <alignment vertical="center"/>
    </xf>
    <xf numFmtId="0" fontId="3" fillId="0" borderId="0" xfId="5" applyFont="1" applyAlignment="1">
      <alignment vertical="center" shrinkToFit="1"/>
    </xf>
    <xf numFmtId="38" fontId="1" fillId="0" borderId="0" xfId="1" applyFont="1" applyFill="1" applyBorder="1" applyAlignment="1" applyProtection="1">
      <alignment vertical="center"/>
    </xf>
    <xf numFmtId="0" fontId="6" fillId="0" borderId="0" xfId="4" applyFont="1" applyAlignment="1">
      <alignment vertical="center" shrinkToFit="1"/>
    </xf>
    <xf numFmtId="38" fontId="1" fillId="0" borderId="0" xfId="1" applyFont="1" applyFill="1" applyBorder="1" applyAlignment="1" applyProtection="1">
      <alignment vertical="center" shrinkToFit="1"/>
    </xf>
    <xf numFmtId="0" fontId="3" fillId="0" borderId="0" xfId="4" applyFont="1" applyAlignment="1">
      <alignment vertical="center" shrinkToFit="1"/>
    </xf>
    <xf numFmtId="38" fontId="3" fillId="0" borderId="0" xfId="5" applyNumberFormat="1" applyFont="1" applyAlignment="1">
      <alignment shrinkToFit="1"/>
    </xf>
    <xf numFmtId="0" fontId="3" fillId="0" borderId="0" xfId="5" applyFont="1" applyAlignment="1">
      <alignment vertical="center"/>
    </xf>
    <xf numFmtId="0" fontId="1" fillId="0" borderId="0" xfId="4">
      <alignment vertical="center"/>
    </xf>
    <xf numFmtId="176" fontId="1" fillId="0" borderId="0" xfId="4" applyNumberFormat="1">
      <alignment vertical="center"/>
    </xf>
    <xf numFmtId="0" fontId="3" fillId="0" borderId="2" xfId="5" applyFont="1" applyBorder="1" applyAlignment="1">
      <alignment horizontal="left" vertical="center"/>
    </xf>
    <xf numFmtId="0" fontId="3" fillId="0" borderId="1" xfId="5" applyFont="1" applyBorder="1" applyAlignment="1">
      <alignment horizontal="left" vertical="center"/>
    </xf>
    <xf numFmtId="0" fontId="3" fillId="0" borderId="2" xfId="4" applyFont="1" applyBorder="1" applyAlignment="1">
      <alignment horizontal="left" vertical="center"/>
    </xf>
    <xf numFmtId="0" fontId="3" fillId="0" borderId="8" xfId="4" applyFont="1" applyBorder="1" applyAlignment="1">
      <alignment horizontal="left" vertical="center"/>
    </xf>
    <xf numFmtId="0" fontId="3" fillId="0" borderId="1" xfId="4" applyFont="1" applyBorder="1" applyAlignment="1">
      <alignment horizontal="left" vertical="center"/>
    </xf>
    <xf numFmtId="0" fontId="8" fillId="0" borderId="19" xfId="4" applyFont="1" applyBorder="1" applyAlignment="1">
      <alignment horizontal="left" vertical="center" indent="1"/>
    </xf>
    <xf numFmtId="0" fontId="8" fillId="0" borderId="20" xfId="4" applyFont="1" applyBorder="1" applyAlignment="1">
      <alignment horizontal="left" vertical="center" indent="1"/>
    </xf>
    <xf numFmtId="0" fontId="8" fillId="0" borderId="21" xfId="4" applyFont="1" applyBorder="1" applyAlignment="1">
      <alignment horizontal="left" vertical="center" indent="1"/>
    </xf>
    <xf numFmtId="0" fontId="3" fillId="0" borderId="16" xfId="4" applyFont="1" applyBorder="1" applyAlignment="1">
      <alignment horizontal="left" vertical="center"/>
    </xf>
    <xf numFmtId="38" fontId="1" fillId="0" borderId="0" xfId="1" applyFont="1" applyBorder="1" applyAlignment="1" applyProtection="1">
      <alignment vertical="center"/>
    </xf>
    <xf numFmtId="0" fontId="3" fillId="0" borderId="22" xfId="4" applyFont="1" applyBorder="1" applyAlignment="1">
      <alignment horizontal="left" vertical="center"/>
    </xf>
    <xf numFmtId="0" fontId="8" fillId="0" borderId="0" xfId="4" applyFont="1">
      <alignment vertical="center"/>
    </xf>
    <xf numFmtId="0" fontId="3" fillId="0" borderId="6" xfId="4" applyFont="1" applyBorder="1" applyAlignment="1">
      <alignment horizontal="left" vertical="center"/>
    </xf>
    <xf numFmtId="0" fontId="3" fillId="0" borderId="6" xfId="4" applyFont="1" applyBorder="1">
      <alignment vertical="center"/>
    </xf>
    <xf numFmtId="0" fontId="3" fillId="0" borderId="4" xfId="4" applyFont="1" applyBorder="1">
      <alignment vertical="center"/>
    </xf>
    <xf numFmtId="0" fontId="3" fillId="0" borderId="12" xfId="4" applyFont="1" applyBorder="1" applyAlignment="1">
      <alignment horizontal="left" vertical="center" indent="1"/>
    </xf>
    <xf numFmtId="0" fontId="3" fillId="0" borderId="10" xfId="4" applyFont="1" applyBorder="1">
      <alignment vertical="center"/>
    </xf>
    <xf numFmtId="0" fontId="3" fillId="0" borderId="11" xfId="4" applyFont="1" applyBorder="1">
      <alignment vertical="center"/>
    </xf>
    <xf numFmtId="0" fontId="3" fillId="0" borderId="6" xfId="5" applyFont="1" applyBorder="1" applyAlignment="1">
      <alignment vertical="center"/>
    </xf>
    <xf numFmtId="0" fontId="3" fillId="0" borderId="4" xfId="5" applyFont="1" applyBorder="1" applyAlignment="1">
      <alignment vertical="center"/>
    </xf>
    <xf numFmtId="0" fontId="9" fillId="0" borderId="0" xfId="5" applyFont="1" applyAlignment="1">
      <alignment horizontal="left" vertical="center" indent="1"/>
    </xf>
    <xf numFmtId="0" fontId="3" fillId="0" borderId="0" xfId="4" applyFont="1">
      <alignment vertical="center"/>
    </xf>
    <xf numFmtId="0" fontId="7" fillId="0" borderId="0" xfId="4" applyFont="1">
      <alignment vertical="center"/>
    </xf>
    <xf numFmtId="0" fontId="8" fillId="0" borderId="38" xfId="4" applyFont="1" applyBorder="1" applyAlignment="1">
      <alignment horizontal="left" vertical="center" indent="1"/>
    </xf>
    <xf numFmtId="0" fontId="8" fillId="0" borderId="39" xfId="4" applyFont="1" applyBorder="1" applyAlignment="1">
      <alignment horizontal="left" vertical="center" indent="1"/>
    </xf>
    <xf numFmtId="0" fontId="12" fillId="0" borderId="0" xfId="5" applyFont="1" applyAlignment="1">
      <alignment vertical="center"/>
    </xf>
    <xf numFmtId="0" fontId="6" fillId="0" borderId="17" xfId="5" applyFont="1" applyBorder="1" applyAlignment="1">
      <alignment vertical="center"/>
    </xf>
    <xf numFmtId="0" fontId="6" fillId="0" borderId="8" xfId="5" applyFont="1" applyBorder="1" applyAlignment="1">
      <alignment vertical="center"/>
    </xf>
    <xf numFmtId="0" fontId="6" fillId="0" borderId="0" xfId="5" applyFont="1" applyAlignment="1">
      <alignment horizontal="right" vertical="center"/>
    </xf>
    <xf numFmtId="0" fontId="8" fillId="0" borderId="41" xfId="4" applyFont="1" applyBorder="1" applyAlignment="1">
      <alignment horizontal="left" vertical="center" indent="1"/>
    </xf>
    <xf numFmtId="0" fontId="8" fillId="0" borderId="26" xfId="4" applyFont="1" applyBorder="1" applyAlignment="1">
      <alignment horizontal="left" vertical="center" indent="1"/>
    </xf>
    <xf numFmtId="0" fontId="17" fillId="0" borderId="0" xfId="0" applyFont="1" applyAlignment="1">
      <alignment horizontal="center" vertical="center" wrapText="1"/>
    </xf>
    <xf numFmtId="0" fontId="17" fillId="0" borderId="0" xfId="0" applyFont="1" applyAlignment="1">
      <alignment vertical="center" wrapText="1"/>
    </xf>
    <xf numFmtId="0" fontId="14" fillId="0" borderId="0" xfId="0" applyFont="1" applyAlignment="1">
      <alignment horizontal="left" vertical="center" wrapText="1"/>
    </xf>
    <xf numFmtId="0" fontId="18" fillId="0" borderId="0" xfId="0" applyFont="1" applyAlignment="1">
      <alignment horizontal="right" vertical="center"/>
    </xf>
    <xf numFmtId="0" fontId="18" fillId="0" borderId="0" xfId="0" applyFont="1">
      <alignment vertical="center"/>
    </xf>
    <xf numFmtId="38" fontId="6" fillId="0" borderId="24" xfId="4" applyNumberFormat="1" applyFont="1" applyBorder="1" applyAlignment="1">
      <alignment horizontal="right" vertical="center" shrinkToFit="1"/>
    </xf>
    <xf numFmtId="0" fontId="3" fillId="0" borderId="0" xfId="4" applyFont="1" applyAlignment="1" applyProtection="1">
      <alignment vertical="center" shrinkToFit="1"/>
      <protection locked="0"/>
    </xf>
    <xf numFmtId="0" fontId="22" fillId="0" borderId="0" xfId="4" applyFont="1">
      <alignment vertical="center"/>
    </xf>
    <xf numFmtId="0" fontId="14" fillId="0" borderId="0" xfId="4" applyFont="1">
      <alignment vertical="center"/>
    </xf>
    <xf numFmtId="0" fontId="8" fillId="0" borderId="0" xfId="5" applyFont="1" applyAlignment="1">
      <alignment vertical="center"/>
    </xf>
    <xf numFmtId="38" fontId="1" fillId="0" borderId="0" xfId="1" applyFont="1" applyFill="1" applyBorder="1" applyAlignment="1"/>
    <xf numFmtId="0" fontId="21" fillId="0" borderId="0" xfId="4" applyFont="1">
      <alignment vertical="center"/>
    </xf>
    <xf numFmtId="0" fontId="22" fillId="0" borderId="0" xfId="4" applyFont="1" applyAlignment="1">
      <alignment vertical="center" wrapText="1"/>
    </xf>
    <xf numFmtId="38" fontId="6" fillId="0" borderId="27" xfId="4" applyNumberFormat="1" applyFont="1" applyBorder="1" applyAlignment="1" applyProtection="1">
      <alignment horizontal="center" vertical="center" shrinkToFit="1"/>
      <protection locked="0"/>
    </xf>
    <xf numFmtId="0" fontId="23"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horizontal="right" vertical="center"/>
    </xf>
    <xf numFmtId="0" fontId="25" fillId="0" borderId="0" xfId="0" applyFont="1">
      <alignment vertical="center"/>
    </xf>
    <xf numFmtId="0" fontId="26" fillId="0" borderId="0" xfId="0" applyFont="1">
      <alignment vertical="center"/>
    </xf>
    <xf numFmtId="0" fontId="27" fillId="0" borderId="0" xfId="5" applyFont="1"/>
    <xf numFmtId="0" fontId="28" fillId="0" borderId="0" xfId="5" applyFont="1" applyAlignment="1">
      <alignment shrinkToFit="1"/>
    </xf>
    <xf numFmtId="38" fontId="27" fillId="0" borderId="0" xfId="1" applyFont="1" applyFill="1" applyBorder="1" applyAlignment="1" applyProtection="1"/>
    <xf numFmtId="0" fontId="28" fillId="0" borderId="0" xfId="4" applyFont="1" applyAlignment="1">
      <alignment vertical="center" shrinkToFit="1"/>
    </xf>
    <xf numFmtId="0" fontId="27" fillId="0" borderId="0" xfId="4" applyFont="1">
      <alignment vertical="center"/>
    </xf>
    <xf numFmtId="176" fontId="27" fillId="0" borderId="0" xfId="4" applyNumberFormat="1" applyFont="1">
      <alignment vertical="center"/>
    </xf>
    <xf numFmtId="0" fontId="3" fillId="0" borderId="0" xfId="4" applyFont="1" applyAlignment="1">
      <alignment horizontal="left" vertical="center" wrapText="1" indent="1"/>
    </xf>
    <xf numFmtId="38" fontId="1" fillId="0" borderId="0" xfId="1" applyFont="1" applyFill="1" applyBorder="1" applyAlignment="1" applyProtection="1">
      <alignment horizontal="center" vertical="center" shrinkToFit="1"/>
    </xf>
    <xf numFmtId="0" fontId="1" fillId="0" borderId="0" xfId="5" applyAlignment="1">
      <alignment vertical="center"/>
    </xf>
    <xf numFmtId="0" fontId="1" fillId="0" borderId="17" xfId="5" applyBorder="1" applyAlignment="1">
      <alignment vertical="center"/>
    </xf>
    <xf numFmtId="0" fontId="1" fillId="0" borderId="17" xfId="5" applyBorder="1" applyAlignment="1">
      <alignment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5" applyAlignment="1">
      <alignment vertical="center" wrapText="1"/>
    </xf>
    <xf numFmtId="0" fontId="1" fillId="0" borderId="0" xfId="4" applyAlignment="1">
      <alignment horizontal="center" vertical="center"/>
    </xf>
    <xf numFmtId="0" fontId="1" fillId="0" borderId="0" xfId="4" applyAlignment="1">
      <alignment horizontal="left" vertical="center"/>
    </xf>
    <xf numFmtId="0" fontId="1" fillId="0" borderId="0" xfId="5" applyAlignment="1">
      <alignment horizontal="right" vertical="center"/>
    </xf>
    <xf numFmtId="0" fontId="1" fillId="0" borderId="7" xfId="4" applyBorder="1" applyAlignment="1">
      <alignment horizontal="center" vertical="center"/>
    </xf>
    <xf numFmtId="0" fontId="1" fillId="0" borderId="5" xfId="4" applyBorder="1" applyAlignment="1">
      <alignment horizontal="center" vertical="center"/>
    </xf>
    <xf numFmtId="0" fontId="1" fillId="0" borderId="9" xfId="5" applyBorder="1"/>
    <xf numFmtId="0" fontId="1" fillId="0" borderId="3" xfId="4" applyBorder="1" applyAlignment="1">
      <alignment horizontal="center" vertical="center"/>
    </xf>
    <xf numFmtId="0" fontId="1" fillId="0" borderId="6" xfId="4" applyBorder="1" applyAlignment="1">
      <alignment horizontal="center" vertical="center"/>
    </xf>
    <xf numFmtId="0" fontId="1" fillId="0" borderId="4" xfId="5" applyBorder="1"/>
    <xf numFmtId="0" fontId="1" fillId="0" borderId="18" xfId="4" applyBorder="1" applyAlignment="1">
      <alignment horizontal="center" vertical="center"/>
    </xf>
    <xf numFmtId="0" fontId="1" fillId="0" borderId="15" xfId="4" applyBorder="1" applyAlignment="1">
      <alignment horizontal="center" vertical="center"/>
    </xf>
    <xf numFmtId="0" fontId="1" fillId="0" borderId="13" xfId="4" applyBorder="1" applyAlignment="1">
      <alignment horizontal="center" vertical="center"/>
    </xf>
    <xf numFmtId="0" fontId="1" fillId="0" borderId="14" xfId="5" applyBorder="1"/>
    <xf numFmtId="0" fontId="1" fillId="0" borderId="39" xfId="5" applyBorder="1" applyAlignment="1">
      <alignment vertical="center"/>
    </xf>
    <xf numFmtId="0" fontId="1" fillId="0" borderId="40" xfId="5" applyBorder="1" applyAlignment="1">
      <alignment vertical="center"/>
    </xf>
    <xf numFmtId="38" fontId="1" fillId="0" borderId="0" xfId="5" applyNumberFormat="1" applyAlignment="1">
      <alignment vertical="center"/>
    </xf>
    <xf numFmtId="0" fontId="31" fillId="0" borderId="0" xfId="4" applyFont="1">
      <alignment vertical="center"/>
    </xf>
    <xf numFmtId="0" fontId="1" fillId="0" borderId="0" xfId="4" applyAlignment="1">
      <alignment horizontal="left" vertical="center" indent="1"/>
    </xf>
    <xf numFmtId="0" fontId="1" fillId="0" borderId="23" xfId="4" applyBorder="1">
      <alignment vertical="center"/>
    </xf>
    <xf numFmtId="0" fontId="1" fillId="0" borderId="27" xfId="4" applyBorder="1" applyProtection="1">
      <alignment vertical="center"/>
      <protection locked="0"/>
    </xf>
    <xf numFmtId="0" fontId="1" fillId="0" borderId="23" xfId="5" applyBorder="1"/>
    <xf numFmtId="0" fontId="1" fillId="0" borderId="24" xfId="5" applyBorder="1"/>
    <xf numFmtId="0" fontId="1" fillId="0" borderId="6" xfId="5" applyBorder="1"/>
    <xf numFmtId="0" fontId="1" fillId="0" borderId="25" xfId="4" applyBorder="1">
      <alignment vertical="center"/>
    </xf>
    <xf numFmtId="0" fontId="1" fillId="0" borderId="0" xfId="0" applyFont="1">
      <alignment vertical="center"/>
    </xf>
    <xf numFmtId="0" fontId="1" fillId="0" borderId="0" xfId="0" applyFont="1" applyAlignment="1">
      <alignment horizontal="right" vertical="center"/>
    </xf>
    <xf numFmtId="0" fontId="32" fillId="0" borderId="0" xfId="0" applyFont="1">
      <alignment vertical="center"/>
    </xf>
    <xf numFmtId="0" fontId="1" fillId="0" borderId="0" xfId="4" applyAlignment="1">
      <alignment horizontal="right" vertical="center"/>
    </xf>
    <xf numFmtId="0" fontId="1" fillId="0" borderId="10" xfId="5" applyBorder="1"/>
    <xf numFmtId="0" fontId="1" fillId="0" borderId="17" xfId="5" applyBorder="1"/>
    <xf numFmtId="0" fontId="1" fillId="0" borderId="17" xfId="4" applyBorder="1">
      <alignment vertical="center"/>
    </xf>
    <xf numFmtId="0" fontId="1" fillId="0" borderId="26" xfId="5" applyBorder="1"/>
    <xf numFmtId="0" fontId="1" fillId="0" borderId="26" xfId="5" applyBorder="1" applyAlignment="1">
      <alignment vertical="center"/>
    </xf>
    <xf numFmtId="0" fontId="1" fillId="0" borderId="42" xfId="5" applyBorder="1" applyAlignment="1">
      <alignment vertical="center"/>
    </xf>
    <xf numFmtId="0" fontId="1" fillId="0" borderId="24" xfId="4" applyBorder="1">
      <alignment vertical="center"/>
    </xf>
    <xf numFmtId="0" fontId="1" fillId="0" borderId="0" xfId="0" applyFont="1" applyAlignment="1" applyProtection="1">
      <alignment horizontal="center" vertical="center"/>
      <protection locked="0"/>
    </xf>
    <xf numFmtId="0" fontId="6" fillId="3" borderId="3" xfId="4" applyFont="1" applyFill="1" applyBorder="1" applyAlignment="1" applyProtection="1">
      <alignment horizontal="center" vertical="center" shrinkToFit="1"/>
      <protection locked="0"/>
    </xf>
    <xf numFmtId="0" fontId="1" fillId="0" borderId="0" xfId="5" applyAlignment="1" applyProtection="1">
      <alignment horizontal="center" vertical="center"/>
      <protection locked="0"/>
    </xf>
    <xf numFmtId="0" fontId="1" fillId="0" borderId="0" xfId="5" applyAlignment="1" applyProtection="1">
      <alignment horizontal="right" vertical="center"/>
      <protection locked="0"/>
    </xf>
    <xf numFmtId="0" fontId="1" fillId="0" borderId="0" xfId="5" applyAlignment="1" applyProtection="1">
      <alignment horizontal="left" vertical="center"/>
      <protection locked="0"/>
    </xf>
    <xf numFmtId="0" fontId="1" fillId="0" borderId="17" xfId="5" applyBorder="1" applyAlignment="1" applyProtection="1">
      <alignment horizontal="left" vertical="center"/>
      <protection locked="0"/>
    </xf>
    <xf numFmtId="38" fontId="1" fillId="0" borderId="3" xfId="1" applyFont="1" applyBorder="1" applyAlignment="1" applyProtection="1">
      <alignment vertical="center"/>
    </xf>
    <xf numFmtId="38" fontId="1" fillId="0" borderId="47" xfId="1" applyFont="1" applyBorder="1" applyAlignment="1" applyProtection="1">
      <alignment vertical="center"/>
    </xf>
    <xf numFmtId="38" fontId="1" fillId="0" borderId="1" xfId="1" applyFont="1" applyBorder="1" applyAlignment="1" applyProtection="1">
      <alignment vertical="center"/>
      <protection locked="0"/>
    </xf>
    <xf numFmtId="38" fontId="1" fillId="0" borderId="6" xfId="1" applyFont="1" applyBorder="1" applyAlignment="1" applyProtection="1">
      <alignment vertical="center"/>
      <protection locked="0"/>
    </xf>
    <xf numFmtId="38" fontId="1" fillId="0" borderId="4" xfId="1" applyFont="1" applyBorder="1" applyAlignment="1" applyProtection="1">
      <alignment vertical="center"/>
      <protection locked="0"/>
    </xf>
    <xf numFmtId="0" fontId="3" fillId="0" borderId="1" xfId="4" applyFont="1" applyBorder="1" applyAlignment="1">
      <alignment horizontal="left" vertical="center" wrapText="1" indent="1"/>
    </xf>
    <xf numFmtId="0" fontId="3" fillId="0" borderId="6" xfId="4" applyFont="1" applyBorder="1" applyAlignment="1">
      <alignment horizontal="left" vertical="center" wrapText="1" indent="1"/>
    </xf>
    <xf numFmtId="38" fontId="1" fillId="0" borderId="1" xfId="1" applyFont="1" applyBorder="1" applyAlignment="1" applyProtection="1">
      <alignment vertical="center"/>
    </xf>
    <xf numFmtId="38" fontId="1" fillId="0" borderId="6" xfId="1" applyFont="1" applyBorder="1" applyAlignment="1" applyProtection="1">
      <alignment vertical="center"/>
    </xf>
    <xf numFmtId="38" fontId="1" fillId="0" borderId="4" xfId="1" applyFont="1" applyBorder="1" applyAlignment="1" applyProtection="1">
      <alignment vertical="center"/>
    </xf>
    <xf numFmtId="0" fontId="3" fillId="0" borderId="2" xfId="4" applyFont="1" applyBorder="1" applyAlignment="1">
      <alignment horizontal="left" vertical="center" wrapText="1" indent="1"/>
    </xf>
    <xf numFmtId="0" fontId="3" fillId="0" borderId="5" xfId="4" applyFont="1" applyBorder="1" applyAlignment="1">
      <alignment horizontal="left" vertical="center" wrapText="1" indent="1"/>
    </xf>
    <xf numFmtId="38" fontId="1" fillId="0" borderId="48" xfId="1" applyFont="1" applyBorder="1" applyAlignment="1" applyProtection="1">
      <alignment horizontal="center" vertical="center"/>
    </xf>
    <xf numFmtId="38" fontId="1" fillId="0" borderId="49" xfId="1" applyFont="1" applyBorder="1" applyAlignment="1" applyProtection="1">
      <alignment horizontal="center" vertical="center"/>
    </xf>
    <xf numFmtId="38" fontId="1" fillId="0" borderId="50" xfId="1" applyFont="1" applyBorder="1" applyAlignment="1" applyProtection="1">
      <alignment horizontal="center" vertical="center"/>
    </xf>
    <xf numFmtId="0" fontId="3" fillId="0" borderId="3" xfId="4" applyFont="1" applyBorder="1" applyAlignment="1">
      <alignment horizontal="left" vertical="center" wrapText="1" indent="1"/>
    </xf>
    <xf numFmtId="0" fontId="3" fillId="0" borderId="0" xfId="4" applyFont="1" applyAlignment="1">
      <alignment horizontal="center" vertical="center" shrinkToFit="1"/>
    </xf>
    <xf numFmtId="0" fontId="6" fillId="0" borderId="22" xfId="4" applyFont="1" applyBorder="1" applyAlignment="1">
      <alignment horizontal="center" vertical="center" shrinkToFit="1"/>
    </xf>
    <xf numFmtId="0" fontId="6" fillId="0" borderId="23" xfId="4" applyFont="1" applyBorder="1" applyAlignment="1">
      <alignment horizontal="center" vertical="center" shrinkToFit="1"/>
    </xf>
    <xf numFmtId="0" fontId="6" fillId="0" borderId="25" xfId="4" applyFont="1" applyBorder="1" applyAlignment="1">
      <alignment horizontal="center" vertical="center" shrinkToFit="1"/>
    </xf>
    <xf numFmtId="0" fontId="6" fillId="0" borderId="32" xfId="5" applyFont="1" applyBorder="1" applyAlignment="1">
      <alignment horizontal="center" vertical="center"/>
    </xf>
    <xf numFmtId="0" fontId="6" fillId="0" borderId="33" xfId="5" applyFont="1" applyBorder="1" applyAlignment="1">
      <alignment horizontal="center" vertical="center"/>
    </xf>
    <xf numFmtId="0" fontId="6" fillId="0" borderId="34" xfId="5" applyFont="1" applyBorder="1" applyAlignment="1">
      <alignment horizontal="center" vertical="center"/>
    </xf>
    <xf numFmtId="0" fontId="6" fillId="0" borderId="35" xfId="5" applyFont="1" applyBorder="1" applyAlignment="1">
      <alignment horizontal="center" vertical="center"/>
    </xf>
    <xf numFmtId="0" fontId="6" fillId="0" borderId="36" xfId="4" applyFont="1" applyBorder="1" applyAlignment="1">
      <alignment horizontal="center" vertical="center" shrinkToFit="1"/>
    </xf>
    <xf numFmtId="0" fontId="6" fillId="0" borderId="35" xfId="4" applyFont="1" applyBorder="1" applyAlignment="1">
      <alignment horizontal="center" vertical="center" shrinkToFit="1"/>
    </xf>
    <xf numFmtId="0" fontId="1" fillId="2" borderId="3" xfId="4" applyFill="1" applyBorder="1" applyAlignment="1">
      <alignment horizontal="center" vertical="center"/>
    </xf>
    <xf numFmtId="0" fontId="1" fillId="2" borderId="1" xfId="4" applyFill="1" applyBorder="1" applyAlignment="1">
      <alignment horizontal="center" vertical="center"/>
    </xf>
    <xf numFmtId="0" fontId="1" fillId="2" borderId="6" xfId="4" applyFill="1" applyBorder="1" applyAlignment="1">
      <alignment horizontal="center" vertical="center"/>
    </xf>
    <xf numFmtId="38" fontId="1" fillId="2" borderId="1" xfId="1" applyFont="1" applyFill="1" applyBorder="1" applyAlignment="1" applyProtection="1">
      <alignment horizontal="center" vertical="center" shrinkToFit="1"/>
    </xf>
    <xf numFmtId="38" fontId="1" fillId="2" borderId="6" xfId="1" applyFont="1" applyFill="1" applyBorder="1" applyAlignment="1" applyProtection="1">
      <alignment horizontal="center" vertical="center" shrinkToFit="1"/>
    </xf>
    <xf numFmtId="38" fontId="1" fillId="2" borderId="4" xfId="1" applyFont="1" applyFill="1" applyBorder="1" applyAlignment="1" applyProtection="1">
      <alignment horizontal="center" vertical="center" shrinkToFit="1"/>
    </xf>
    <xf numFmtId="0" fontId="1" fillId="0" borderId="0" xfId="5" applyAlignment="1" applyProtection="1">
      <alignment vertical="center"/>
      <protection locked="0"/>
    </xf>
    <xf numFmtId="0" fontId="3" fillId="0" borderId="22" xfId="5" applyFont="1" applyBorder="1" applyAlignment="1">
      <alignment horizontal="center" vertical="center"/>
    </xf>
    <xf numFmtId="0" fontId="3" fillId="0" borderId="23" xfId="5" applyFont="1" applyBorder="1" applyAlignment="1">
      <alignment horizontal="center" vertical="center"/>
    </xf>
    <xf numFmtId="0" fontId="5" fillId="0" borderId="15" xfId="4" applyFont="1" applyBorder="1" applyAlignment="1">
      <alignment horizontal="center" vertical="center" textRotation="255"/>
    </xf>
    <xf numFmtId="38" fontId="1" fillId="0" borderId="2" xfId="1" applyFont="1" applyBorder="1" applyAlignment="1" applyProtection="1">
      <alignment vertical="center"/>
    </xf>
    <xf numFmtId="38" fontId="1" fillId="0" borderId="5" xfId="1" applyFont="1" applyBorder="1" applyAlignment="1" applyProtection="1">
      <alignment vertical="center"/>
    </xf>
    <xf numFmtId="38" fontId="1" fillId="0" borderId="9" xfId="1" applyFont="1" applyBorder="1" applyAlignment="1" applyProtection="1">
      <alignment vertical="center"/>
    </xf>
    <xf numFmtId="0" fontId="3" fillId="0" borderId="0" xfId="4" applyFont="1" applyAlignment="1">
      <alignment horizontal="left" vertical="center" wrapText="1" indent="1"/>
    </xf>
    <xf numFmtId="0" fontId="3" fillId="0" borderId="7" xfId="4" applyFont="1" applyBorder="1" applyAlignment="1">
      <alignment horizontal="left" vertical="center" wrapText="1" indent="1"/>
    </xf>
    <xf numFmtId="38" fontId="1" fillId="0" borderId="7" xfId="1" applyFont="1" applyBorder="1" applyAlignment="1" applyProtection="1">
      <alignment vertical="center"/>
    </xf>
    <xf numFmtId="38" fontId="1" fillId="0" borderId="51" xfId="1" applyFont="1" applyBorder="1" applyAlignment="1" applyProtection="1">
      <alignment vertical="center"/>
    </xf>
    <xf numFmtId="38" fontId="1" fillId="0" borderId="28" xfId="1" applyFont="1" applyFill="1" applyBorder="1" applyAlignment="1" applyProtection="1">
      <alignment vertical="center" shrinkToFit="1"/>
    </xf>
    <xf numFmtId="0" fontId="3" fillId="0" borderId="29" xfId="4" applyFont="1" applyBorder="1" applyAlignment="1">
      <alignment horizontal="center" vertical="center" shrinkToFit="1"/>
    </xf>
    <xf numFmtId="0" fontId="3" fillId="0" borderId="20" xfId="4" applyFont="1" applyBorder="1" applyAlignment="1">
      <alignment horizontal="center" vertical="center" shrinkToFit="1"/>
    </xf>
    <xf numFmtId="0" fontId="3" fillId="0" borderId="21" xfId="4" applyFont="1" applyBorder="1" applyAlignment="1">
      <alignment horizontal="center" vertical="center" shrinkToFit="1"/>
    </xf>
    <xf numFmtId="0" fontId="3" fillId="0" borderId="18" xfId="4" applyFont="1" applyBorder="1" applyAlignment="1">
      <alignment horizontal="left" vertical="center" wrapText="1" indent="1"/>
    </xf>
    <xf numFmtId="38" fontId="1" fillId="0" borderId="31" xfId="1" applyFont="1" applyFill="1" applyBorder="1" applyAlignment="1" applyProtection="1">
      <alignment vertical="center" shrinkToFit="1"/>
    </xf>
    <xf numFmtId="38" fontId="1" fillId="0" borderId="18" xfId="1" applyFont="1" applyFill="1" applyBorder="1" applyAlignment="1" applyProtection="1">
      <alignment vertical="center"/>
    </xf>
    <xf numFmtId="38" fontId="1" fillId="2" borderId="3" xfId="1" applyFont="1" applyFill="1" applyBorder="1" applyAlignment="1" applyProtection="1">
      <alignment horizontal="center" vertical="center" shrinkToFit="1"/>
    </xf>
    <xf numFmtId="0" fontId="1" fillId="3" borderId="2" xfId="4" applyFill="1" applyBorder="1" applyAlignment="1">
      <alignment horizontal="center" vertical="center"/>
    </xf>
    <xf numFmtId="0" fontId="1" fillId="3" borderId="5" xfId="4" applyFill="1" applyBorder="1" applyAlignment="1">
      <alignment horizontal="center" vertical="center"/>
    </xf>
    <xf numFmtId="0" fontId="1" fillId="3" borderId="9" xfId="4" applyFill="1" applyBorder="1" applyAlignment="1">
      <alignment horizontal="center" vertical="center"/>
    </xf>
    <xf numFmtId="38" fontId="1" fillId="3" borderId="2" xfId="1" applyFont="1" applyFill="1" applyBorder="1" applyAlignment="1" applyProtection="1">
      <alignment vertical="center"/>
    </xf>
    <xf numFmtId="38" fontId="1" fillId="3" borderId="5" xfId="1" applyFont="1" applyFill="1" applyBorder="1" applyAlignment="1" applyProtection="1">
      <alignment vertical="center"/>
    </xf>
    <xf numFmtId="38" fontId="1" fillId="3" borderId="9" xfId="1" applyFont="1" applyFill="1" applyBorder="1" applyAlignment="1" applyProtection="1">
      <alignment vertical="center"/>
    </xf>
    <xf numFmtId="0" fontId="3" fillId="0" borderId="28" xfId="4" applyFont="1" applyBorder="1" applyAlignment="1">
      <alignment horizontal="center" vertical="center" wrapText="1"/>
    </xf>
    <xf numFmtId="38" fontId="1" fillId="0" borderId="29" xfId="1" applyFont="1" applyFill="1" applyBorder="1" applyAlignment="1" applyProtection="1">
      <alignment vertical="center" shrinkToFit="1"/>
    </xf>
    <xf numFmtId="38" fontId="1" fillId="0" borderId="20" xfId="1" applyFont="1" applyFill="1" applyBorder="1" applyAlignment="1" applyProtection="1">
      <alignment vertical="center" shrinkToFit="1"/>
    </xf>
    <xf numFmtId="38" fontId="1" fillId="0" borderId="21" xfId="1" applyFont="1" applyFill="1" applyBorder="1" applyAlignment="1" applyProtection="1">
      <alignment vertical="center" shrinkToFit="1"/>
    </xf>
    <xf numFmtId="38" fontId="1" fillId="0" borderId="28" xfId="1" applyFont="1" applyFill="1" applyBorder="1" applyAlignment="1" applyProtection="1">
      <alignment vertical="center"/>
    </xf>
    <xf numFmtId="38" fontId="1" fillId="0" borderId="30" xfId="1" applyFont="1" applyFill="1" applyBorder="1" applyAlignment="1" applyProtection="1">
      <alignment vertical="center"/>
    </xf>
    <xf numFmtId="0" fontId="3" fillId="0" borderId="38" xfId="5" applyFont="1" applyBorder="1" applyAlignment="1">
      <alignment horizontal="left" vertical="center" indent="1"/>
    </xf>
    <xf numFmtId="0" fontId="3" fillId="0" borderId="39" xfId="5" applyFont="1" applyBorder="1" applyAlignment="1">
      <alignment horizontal="left" vertical="center" indent="1"/>
    </xf>
    <xf numFmtId="38" fontId="1" fillId="0" borderId="37" xfId="1" applyFont="1" applyBorder="1" applyAlignment="1" applyProtection="1">
      <alignment vertical="center"/>
    </xf>
    <xf numFmtId="38" fontId="1" fillId="0" borderId="12" xfId="1" applyFont="1" applyBorder="1" applyAlignment="1" applyProtection="1">
      <alignment vertical="center"/>
    </xf>
    <xf numFmtId="38" fontId="1" fillId="0" borderId="10" xfId="1" applyFont="1" applyBorder="1" applyAlignment="1" applyProtection="1">
      <alignment vertical="center"/>
    </xf>
    <xf numFmtId="38" fontId="1" fillId="0" borderId="11" xfId="1" applyFont="1" applyBorder="1" applyAlignment="1" applyProtection="1">
      <alignment vertical="center"/>
    </xf>
    <xf numFmtId="0" fontId="1" fillId="2" borderId="4" xfId="4" applyFill="1" applyBorder="1" applyAlignment="1">
      <alignment horizontal="center" vertical="center"/>
    </xf>
    <xf numFmtId="0" fontId="1" fillId="0" borderId="18" xfId="4" applyBorder="1" applyAlignment="1">
      <alignment horizontal="center" vertical="center"/>
    </xf>
    <xf numFmtId="0" fontId="1" fillId="0" borderId="7" xfId="4" applyBorder="1" applyAlignment="1">
      <alignment horizontal="center" vertical="center"/>
    </xf>
    <xf numFmtId="0" fontId="32" fillId="0" borderId="0" xfId="4" applyFont="1" applyAlignment="1">
      <alignment vertical="center" wrapText="1"/>
    </xf>
    <xf numFmtId="0" fontId="32" fillId="0" borderId="0" xfId="0" applyFont="1" applyAlignment="1">
      <alignment vertical="center"/>
    </xf>
    <xf numFmtId="0" fontId="3" fillId="0" borderId="12" xfId="5" applyFont="1" applyBorder="1" applyAlignment="1">
      <alignment horizontal="left" vertical="center" indent="1"/>
    </xf>
    <xf numFmtId="0" fontId="3" fillId="0" borderId="10" xfId="5" applyFont="1" applyBorder="1" applyAlignment="1">
      <alignment horizontal="left" vertical="center" indent="1"/>
    </xf>
    <xf numFmtId="0" fontId="1" fillId="0" borderId="0" xfId="4" applyAlignment="1">
      <alignment horizontal="center" vertical="center"/>
    </xf>
    <xf numFmtId="0" fontId="1" fillId="0" borderId="3" xfId="4" applyBorder="1" applyAlignment="1">
      <alignment horizontal="left" vertical="center" indent="1"/>
    </xf>
    <xf numFmtId="38" fontId="1" fillId="0" borderId="0" xfId="1" applyFont="1" applyFill="1" applyBorder="1" applyAlignment="1" applyProtection="1">
      <alignment horizontal="center" vertical="center" shrinkToFit="1"/>
    </xf>
    <xf numFmtId="0" fontId="1" fillId="0" borderId="16" xfId="5" applyBorder="1" applyAlignment="1">
      <alignment horizontal="left" vertical="center" indent="1"/>
    </xf>
    <xf numFmtId="0" fontId="1" fillId="0" borderId="13" xfId="5" applyBorder="1" applyAlignment="1">
      <alignment horizontal="left" vertical="center" indent="1"/>
    </xf>
    <xf numFmtId="0" fontId="1" fillId="0" borderId="14" xfId="5" applyBorder="1" applyAlignment="1">
      <alignment horizontal="left" vertical="center" indent="1"/>
    </xf>
    <xf numFmtId="3" fontId="1" fillId="0" borderId="1" xfId="1" applyNumberFormat="1" applyFont="1" applyBorder="1" applyAlignment="1" applyProtection="1">
      <alignment horizontal="right" vertical="center"/>
    </xf>
    <xf numFmtId="3" fontId="1" fillId="0" borderId="6" xfId="1" applyNumberFormat="1" applyFont="1" applyBorder="1" applyAlignment="1" applyProtection="1">
      <alignment horizontal="right" vertical="center"/>
    </xf>
    <xf numFmtId="3" fontId="1" fillId="0" borderId="4" xfId="1" applyNumberFormat="1" applyFont="1" applyBorder="1" applyAlignment="1" applyProtection="1">
      <alignment horizontal="right" vertical="center"/>
    </xf>
    <xf numFmtId="0" fontId="1" fillId="0" borderId="1" xfId="5" applyBorder="1" applyAlignment="1">
      <alignment horizontal="left" vertical="center" indent="1"/>
    </xf>
    <xf numFmtId="0" fontId="1" fillId="0" borderId="6" xfId="5" applyBorder="1" applyAlignment="1">
      <alignment horizontal="left" vertical="center" indent="1"/>
    </xf>
    <xf numFmtId="0" fontId="1" fillId="0" borderId="4" xfId="5" applyBorder="1" applyAlignment="1">
      <alignment horizontal="left" vertical="center" indent="1"/>
    </xf>
    <xf numFmtId="3" fontId="1" fillId="0" borderId="1" xfId="4" applyNumberFormat="1" applyBorder="1" applyAlignment="1">
      <alignment horizontal="right" vertical="center"/>
    </xf>
    <xf numFmtId="0" fontId="1" fillId="0" borderId="6" xfId="4" applyBorder="1" applyAlignment="1">
      <alignment horizontal="right" vertical="center"/>
    </xf>
    <xf numFmtId="0" fontId="1" fillId="0" borderId="4" xfId="4" applyBorder="1" applyAlignment="1">
      <alignment horizontal="right" vertical="center"/>
    </xf>
    <xf numFmtId="0" fontId="3" fillId="0" borderId="8" xfId="4" applyFont="1" applyBorder="1" applyAlignment="1">
      <alignment vertical="center" wrapText="1"/>
    </xf>
    <xf numFmtId="0" fontId="1" fillId="0" borderId="0" xfId="0" applyFont="1" applyAlignment="1">
      <alignment vertical="center"/>
    </xf>
    <xf numFmtId="0" fontId="1" fillId="0" borderId="0" xfId="5" applyAlignment="1" applyProtection="1">
      <alignment horizontal="right" vertical="top"/>
      <protection locked="0"/>
    </xf>
    <xf numFmtId="0" fontId="1" fillId="0" borderId="0" xfId="5" applyAlignment="1" applyProtection="1">
      <alignment horizontal="left" vertical="top"/>
      <protection locked="0"/>
    </xf>
    <xf numFmtId="38" fontId="1" fillId="0" borderId="12" xfId="1" applyFont="1" applyBorder="1" applyAlignment="1" applyProtection="1">
      <alignment horizontal="right" vertical="center"/>
    </xf>
    <xf numFmtId="38" fontId="1" fillId="0" borderId="10" xfId="1" applyFont="1" applyBorder="1" applyAlignment="1" applyProtection="1">
      <alignment horizontal="right" vertical="center"/>
    </xf>
    <xf numFmtId="38" fontId="1" fillId="0" borderId="11" xfId="1" applyFont="1" applyBorder="1" applyAlignment="1" applyProtection="1">
      <alignment horizontal="right" vertical="center"/>
    </xf>
    <xf numFmtId="38" fontId="1" fillId="3" borderId="2" xfId="1" applyFont="1" applyFill="1" applyBorder="1" applyAlignment="1" applyProtection="1">
      <alignment horizontal="right" vertical="center"/>
    </xf>
    <xf numFmtId="38" fontId="1" fillId="3" borderId="5" xfId="1" applyFont="1" applyFill="1" applyBorder="1" applyAlignment="1" applyProtection="1">
      <alignment horizontal="right" vertical="center"/>
    </xf>
    <xf numFmtId="38" fontId="1" fillId="3" borderId="9" xfId="1" applyFont="1" applyFill="1" applyBorder="1" applyAlignment="1" applyProtection="1">
      <alignment horizontal="right" vertical="center"/>
    </xf>
    <xf numFmtId="0" fontId="3" fillId="0" borderId="16" xfId="4" applyFont="1" applyBorder="1" applyAlignment="1">
      <alignment horizontal="left" vertical="center" wrapText="1" indent="1"/>
    </xf>
    <xf numFmtId="0" fontId="3" fillId="0" borderId="13" xfId="4" applyFont="1" applyBorder="1" applyAlignment="1">
      <alignment horizontal="left" vertical="center" wrapText="1" indent="1"/>
    </xf>
    <xf numFmtId="38" fontId="1" fillId="0" borderId="1" xfId="1" applyFont="1" applyBorder="1" applyAlignment="1" applyProtection="1">
      <alignment horizontal="right" vertical="center"/>
    </xf>
    <xf numFmtId="38" fontId="1" fillId="0" borderId="6" xfId="1" applyFont="1" applyBorder="1" applyAlignment="1" applyProtection="1">
      <alignment horizontal="right" vertical="center"/>
    </xf>
    <xf numFmtId="38" fontId="1" fillId="0" borderId="4" xfId="1" applyFont="1" applyBorder="1" applyAlignment="1" applyProtection="1">
      <alignment horizontal="right" vertical="center"/>
    </xf>
    <xf numFmtId="0" fontId="1" fillId="0" borderId="3" xfId="4" applyBorder="1" applyAlignment="1">
      <alignment horizontal="center" vertical="center"/>
    </xf>
    <xf numFmtId="0" fontId="33" fillId="0" borderId="18" xfId="4" applyFont="1" applyBorder="1" applyAlignment="1">
      <alignment horizontal="left" vertical="center" wrapText="1" indent="1"/>
    </xf>
    <xf numFmtId="38" fontId="1" fillId="3" borderId="7" xfId="1" applyFont="1" applyFill="1" applyBorder="1" applyAlignment="1" applyProtection="1">
      <alignment vertical="center"/>
    </xf>
    <xf numFmtId="38" fontId="1" fillId="0" borderId="44" xfId="1" applyFont="1" applyBorder="1" applyAlignment="1" applyProtection="1">
      <alignment vertical="center"/>
    </xf>
    <xf numFmtId="38" fontId="1" fillId="0" borderId="45" xfId="1" applyFont="1" applyBorder="1" applyAlignment="1" applyProtection="1">
      <alignment vertical="center"/>
    </xf>
    <xf numFmtId="38" fontId="1" fillId="0" borderId="46" xfId="1" applyFont="1" applyBorder="1" applyAlignment="1" applyProtection="1">
      <alignment vertical="center"/>
    </xf>
    <xf numFmtId="38" fontId="1" fillId="2" borderId="1" xfId="1" applyFont="1" applyFill="1" applyBorder="1" applyAlignment="1">
      <alignment horizontal="center" vertical="center" shrinkToFit="1"/>
    </xf>
    <xf numFmtId="38" fontId="1" fillId="2" borderId="6" xfId="1" applyFont="1" applyFill="1" applyBorder="1" applyAlignment="1">
      <alignment horizontal="center" vertical="center" shrinkToFit="1"/>
    </xf>
    <xf numFmtId="38" fontId="1" fillId="2" borderId="4" xfId="1" applyFont="1" applyFill="1" applyBorder="1" applyAlignment="1">
      <alignment horizontal="center" vertical="center" shrinkToFit="1"/>
    </xf>
    <xf numFmtId="0" fontId="1" fillId="0" borderId="0" xfId="4" applyAlignment="1">
      <alignment vertical="center" wrapText="1"/>
    </xf>
    <xf numFmtId="0" fontId="1" fillId="0" borderId="0" xfId="4" applyAlignment="1">
      <alignment horizontal="left" vertical="center" wrapText="1"/>
    </xf>
    <xf numFmtId="0" fontId="6" fillId="0" borderId="1" xfId="4" applyFont="1" applyBorder="1" applyAlignment="1">
      <alignment horizontal="center" vertical="center" shrinkToFit="1"/>
    </xf>
    <xf numFmtId="0" fontId="6" fillId="0" borderId="6" xfId="4" applyFont="1" applyBorder="1" applyAlignment="1">
      <alignment horizontal="center" vertical="center" shrinkToFit="1"/>
    </xf>
    <xf numFmtId="0" fontId="3" fillId="0" borderId="41" xfId="5" applyFont="1" applyBorder="1" applyAlignment="1">
      <alignment horizontal="left" vertical="center" indent="1"/>
    </xf>
    <xf numFmtId="0" fontId="3" fillId="0" borderId="26" xfId="5" applyFont="1" applyBorder="1" applyAlignment="1">
      <alignment horizontal="left" vertical="center" indent="1"/>
    </xf>
    <xf numFmtId="38" fontId="1" fillId="0" borderId="43" xfId="1" applyFont="1" applyBorder="1" applyAlignment="1" applyProtection="1">
      <alignment vertical="center"/>
    </xf>
    <xf numFmtId="0" fontId="3" fillId="0" borderId="4" xfId="4" applyFont="1" applyBorder="1" applyAlignment="1">
      <alignment horizontal="left" vertical="center" wrapText="1" indent="1"/>
    </xf>
    <xf numFmtId="0" fontId="6" fillId="0" borderId="22" xfId="5" applyFont="1" applyBorder="1" applyAlignment="1">
      <alignment horizontal="center" vertical="center"/>
    </xf>
    <xf numFmtId="0" fontId="6" fillId="0" borderId="23" xfId="5" applyFont="1" applyBorder="1" applyAlignment="1">
      <alignment horizontal="center" vertical="center"/>
    </xf>
  </cellXfs>
  <cellStyles count="6">
    <cellStyle name="桁区切り" xfId="1" builtinId="6"/>
    <cellStyle name="桁区切り 2" xfId="2"/>
    <cellStyle name="標準" xfId="0" builtinId="0"/>
    <cellStyle name="標準 2" xfId="3"/>
    <cellStyle name="標準_Sheet1" xfId="4"/>
    <cellStyle name="標準_算定表管理画面サンプル" xfId="5"/>
  </cellStyles>
  <dxfs count="119">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right/>
        <top/>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right/>
        <top/>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right/>
        <top/>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right/>
        <top/>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vertical/>
        <horizontal/>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
      <fill>
        <patternFill>
          <bgColor rgb="FFFFB9B9"/>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B9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3825" y="161925"/>
          <a:ext cx="742950" cy="200025"/>
        </a:xfrm>
        <a:prstGeom prst="rect">
          <a:avLst/>
        </a:prstGeom>
        <a:solidFill>
          <a:srgbClr val="FFB9B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3825" y="161925"/>
          <a:ext cx="742950" cy="200025"/>
        </a:xfrm>
        <a:prstGeom prst="rect">
          <a:avLst/>
        </a:prstGeom>
        <a:solidFill>
          <a:srgbClr val="FFB9B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3825" y="161925"/>
          <a:ext cx="742950" cy="200025"/>
        </a:xfrm>
        <a:prstGeom prst="rect">
          <a:avLst/>
        </a:prstGeom>
        <a:solidFill>
          <a:srgbClr val="FFB9B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3825" y="161925"/>
          <a:ext cx="742950" cy="200025"/>
        </a:xfrm>
        <a:prstGeom prst="rect">
          <a:avLst/>
        </a:prstGeom>
        <a:solidFill>
          <a:srgbClr val="FFB9B9"/>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9"/>
  <sheetViews>
    <sheetView showGridLines="0" tabSelected="1" view="pageBreakPreview" zoomScaleNormal="100" zoomScaleSheetLayoutView="100" workbookViewId="0">
      <selection activeCell="P6" sqref="P6:U6"/>
    </sheetView>
  </sheetViews>
  <sheetFormatPr defaultColWidth="9" defaultRowHeight="13.2"/>
  <cols>
    <col min="1" max="1" width="1.6640625" style="68" customWidth="1"/>
    <col min="2" max="15" width="5.6640625" style="68" customWidth="1"/>
    <col min="16" max="21" width="4.88671875" style="68" customWidth="1"/>
    <col min="22" max="22" width="2.109375" style="68" customWidth="1"/>
    <col min="23" max="24" width="4.88671875" style="68" customWidth="1"/>
    <col min="25" max="26" width="4.33203125" style="68" customWidth="1"/>
    <col min="27" max="31" width="4.33203125" style="69" customWidth="1"/>
    <col min="32" max="33" width="4.33203125" style="68" customWidth="1"/>
    <col min="34" max="35" width="4.33203125" style="70" customWidth="1"/>
    <col min="36" max="37" width="4.109375" style="70" customWidth="1"/>
    <col min="38" max="45" width="4.109375" style="68" customWidth="1"/>
    <col min="46" max="16384" width="9" style="68"/>
  </cols>
  <sheetData>
    <row r="1" spans="1:43" s="63" customFormat="1">
      <c r="A1" s="62"/>
      <c r="C1" s="62"/>
      <c r="D1" s="62"/>
      <c r="E1" s="62"/>
      <c r="F1" s="62"/>
      <c r="G1" s="62"/>
      <c r="H1" s="62"/>
      <c r="I1" s="62"/>
      <c r="J1" s="62"/>
      <c r="K1" s="62"/>
      <c r="L1" s="64"/>
    </row>
    <row r="2" spans="1:43" s="67" customFormat="1" ht="15.75" customHeight="1">
      <c r="A2" s="65"/>
      <c r="B2" s="66"/>
      <c r="D2" s="66" t="s">
        <v>0</v>
      </c>
      <c r="E2" s="66"/>
      <c r="F2" s="66"/>
      <c r="G2" s="66"/>
      <c r="H2" s="66"/>
      <c r="I2" s="66"/>
      <c r="J2" s="66"/>
      <c r="K2" s="66"/>
    </row>
    <row r="3" spans="1:43" s="67" customFormat="1" ht="15.75" customHeight="1">
      <c r="A3" s="65"/>
      <c r="B3" s="66"/>
      <c r="C3" s="66"/>
      <c r="D3" s="66"/>
      <c r="E3" s="66"/>
      <c r="F3" s="66"/>
      <c r="G3" s="66"/>
      <c r="H3" s="66"/>
      <c r="I3" s="66"/>
      <c r="J3" s="66"/>
      <c r="K3" s="66"/>
    </row>
    <row r="4" spans="1:43" s="3" customFormat="1" ht="30.75" customHeight="1">
      <c r="Q4" s="216" t="s">
        <v>176</v>
      </c>
      <c r="R4" s="216"/>
      <c r="S4" s="216"/>
      <c r="T4" s="216"/>
      <c r="U4" s="216"/>
      <c r="AA4" s="4"/>
      <c r="AB4" s="4"/>
      <c r="AC4" s="4"/>
      <c r="AD4" s="4"/>
      <c r="AE4" s="4"/>
      <c r="AH4" s="6"/>
      <c r="AI4" s="6"/>
      <c r="AJ4" s="6"/>
      <c r="AK4" s="6"/>
    </row>
    <row r="5" spans="1:43" s="3" customFormat="1" ht="22.5" customHeight="1">
      <c r="C5" s="42" t="s">
        <v>1</v>
      </c>
      <c r="H5" s="119" t="s">
        <v>2</v>
      </c>
      <c r="I5" s="119"/>
      <c r="J5" s="119"/>
      <c r="K5" s="119"/>
      <c r="L5" s="119"/>
      <c r="Q5" s="120" t="s">
        <v>3</v>
      </c>
      <c r="R5" s="120"/>
      <c r="S5" s="120"/>
      <c r="T5" s="120"/>
      <c r="U5" s="120"/>
      <c r="AA5" s="4"/>
      <c r="AB5" s="5"/>
      <c r="AC5" s="4"/>
      <c r="AD5" s="4"/>
      <c r="AE5" s="4"/>
      <c r="AH5" s="6"/>
      <c r="AI5" s="6"/>
      <c r="AJ5" s="6"/>
      <c r="AK5" s="6"/>
    </row>
    <row r="6" spans="1:43" s="3" customFormat="1" ht="22.5" customHeight="1">
      <c r="B6" s="3" t="s">
        <v>4</v>
      </c>
      <c r="M6" s="76" t="s">
        <v>5</v>
      </c>
      <c r="N6" s="76"/>
      <c r="P6" s="121"/>
      <c r="Q6" s="121"/>
      <c r="R6" s="121"/>
      <c r="S6" s="121"/>
      <c r="T6" s="121"/>
      <c r="U6" s="121"/>
      <c r="X6" s="7"/>
      <c r="AG6" s="5"/>
      <c r="AH6" s="4"/>
      <c r="AI6" s="4"/>
      <c r="AJ6" s="4"/>
      <c r="AK6" s="4"/>
      <c r="AN6" s="6"/>
      <c r="AO6" s="6"/>
      <c r="AP6" s="6"/>
      <c r="AQ6" s="6"/>
    </row>
    <row r="7" spans="1:43" s="76" customFormat="1" ht="22.5" customHeight="1">
      <c r="M7" s="77"/>
      <c r="N7" s="43" t="s">
        <v>6</v>
      </c>
      <c r="O7" s="77"/>
      <c r="P7" s="122"/>
      <c r="Q7" s="122"/>
      <c r="R7" s="122"/>
      <c r="S7" s="122"/>
      <c r="T7" s="122"/>
      <c r="U7" s="122"/>
      <c r="AI7" s="8"/>
      <c r="AJ7" s="8"/>
      <c r="AK7" s="8"/>
      <c r="AN7" s="9"/>
      <c r="AO7" s="9"/>
      <c r="AP7" s="9"/>
      <c r="AQ7" s="9"/>
    </row>
    <row r="8" spans="1:43" s="76" customFormat="1" ht="22.5" customHeight="1">
      <c r="M8" s="77" t="s">
        <v>7</v>
      </c>
      <c r="N8" s="77"/>
      <c r="O8" s="78"/>
      <c r="P8" s="122"/>
      <c r="Q8" s="122"/>
      <c r="R8" s="122"/>
      <c r="S8" s="122"/>
      <c r="T8" s="122"/>
      <c r="U8" s="122"/>
      <c r="V8" s="79"/>
      <c r="W8" s="79"/>
    </row>
    <row r="9" spans="1:43" s="76" customFormat="1" ht="9" customHeight="1">
      <c r="M9" s="3"/>
      <c r="O9" s="79"/>
      <c r="P9" s="80"/>
      <c r="Q9" s="80"/>
      <c r="R9" s="80"/>
      <c r="S9" s="80"/>
      <c r="T9" s="80"/>
      <c r="U9" s="80"/>
      <c r="V9" s="79"/>
      <c r="W9" s="79"/>
    </row>
    <row r="10" spans="1:43" s="3" customFormat="1" ht="22.5" customHeight="1">
      <c r="B10" s="217" t="s">
        <v>8</v>
      </c>
      <c r="C10" s="217"/>
      <c r="D10" s="217"/>
      <c r="E10" s="217"/>
      <c r="F10" s="217"/>
      <c r="G10" s="217"/>
      <c r="H10" s="217"/>
      <c r="I10" s="217"/>
      <c r="J10" s="217"/>
      <c r="K10" s="217"/>
      <c r="L10" s="217"/>
      <c r="M10" s="217"/>
      <c r="N10" s="217"/>
      <c r="O10" s="217"/>
      <c r="P10" s="217"/>
      <c r="Q10" s="217"/>
      <c r="R10" s="217"/>
      <c r="S10" s="217"/>
      <c r="T10" s="217"/>
      <c r="U10" s="217"/>
      <c r="V10" s="81"/>
      <c r="W10" s="81"/>
      <c r="Z10" s="81"/>
      <c r="AA10" s="81"/>
      <c r="AG10" s="4"/>
      <c r="AH10" s="4"/>
      <c r="AI10" s="4"/>
      <c r="AJ10" s="4"/>
      <c r="AK10" s="4"/>
      <c r="AN10" s="6"/>
      <c r="AO10" s="6"/>
      <c r="AP10" s="6"/>
      <c r="AQ10" s="6"/>
    </row>
    <row r="11" spans="1:43" s="3" customFormat="1" ht="22.5" customHeight="1">
      <c r="B11" s="217"/>
      <c r="C11" s="217"/>
      <c r="D11" s="217"/>
      <c r="E11" s="217"/>
      <c r="F11" s="217"/>
      <c r="G11" s="217"/>
      <c r="H11" s="217"/>
      <c r="I11" s="217"/>
      <c r="J11" s="217"/>
      <c r="K11" s="217"/>
      <c r="L11" s="217"/>
      <c r="M11" s="217"/>
      <c r="N11" s="217"/>
      <c r="O11" s="217"/>
      <c r="P11" s="217"/>
      <c r="Q11" s="217"/>
      <c r="R11" s="217"/>
      <c r="S11" s="217"/>
      <c r="T11" s="217"/>
      <c r="U11" s="217"/>
      <c r="V11" s="81"/>
      <c r="W11" s="81"/>
      <c r="Z11" s="81"/>
      <c r="AA11" s="81"/>
      <c r="AG11" s="4"/>
      <c r="AH11" s="4"/>
      <c r="AI11" s="4"/>
      <c r="AJ11" s="4"/>
      <c r="AK11" s="4"/>
      <c r="AN11" s="6"/>
      <c r="AO11" s="6"/>
      <c r="AP11" s="6"/>
      <c r="AQ11" s="6"/>
    </row>
    <row r="12" spans="1:43" s="3" customFormat="1" ht="22.5" customHeight="1">
      <c r="B12" s="217"/>
      <c r="C12" s="217"/>
      <c r="D12" s="217"/>
      <c r="E12" s="217"/>
      <c r="F12" s="217"/>
      <c r="G12" s="217"/>
      <c r="H12" s="217"/>
      <c r="I12" s="217"/>
      <c r="J12" s="217"/>
      <c r="K12" s="217"/>
      <c r="L12" s="217"/>
      <c r="M12" s="217"/>
      <c r="N12" s="217"/>
      <c r="O12" s="217"/>
      <c r="P12" s="217"/>
      <c r="Q12" s="217"/>
      <c r="R12" s="217"/>
      <c r="S12" s="217"/>
      <c r="T12" s="217"/>
      <c r="U12" s="217"/>
      <c r="V12" s="81"/>
      <c r="W12" s="81"/>
      <c r="Z12" s="81"/>
      <c r="AA12" s="81"/>
      <c r="AG12" s="4"/>
      <c r="AH12" s="4"/>
      <c r="AI12" s="4"/>
      <c r="AJ12" s="4"/>
      <c r="AK12" s="4"/>
      <c r="AN12" s="6"/>
      <c r="AO12" s="6"/>
      <c r="AP12" s="6"/>
      <c r="AQ12" s="6"/>
    </row>
    <row r="13" spans="1:43" s="76" customFormat="1" ht="9" customHeight="1">
      <c r="B13" s="82"/>
      <c r="C13" s="82"/>
      <c r="D13" s="82"/>
      <c r="E13" s="4"/>
      <c r="F13" s="4"/>
      <c r="G13" s="4"/>
      <c r="H13" s="4"/>
      <c r="I13" s="4"/>
      <c r="J13" s="9"/>
      <c r="K13" s="9"/>
      <c r="L13" s="9"/>
      <c r="M13" s="9"/>
      <c r="N13" s="6"/>
      <c r="O13" s="6"/>
      <c r="P13" s="3"/>
      <c r="Q13" s="3"/>
      <c r="R13" s="3"/>
      <c r="S13" s="3"/>
      <c r="T13" s="3"/>
      <c r="U13" s="3"/>
      <c r="V13" s="3"/>
      <c r="W13" s="3"/>
      <c r="AB13" s="83"/>
    </row>
    <row r="14" spans="1:43" s="76" customFormat="1" ht="22.5" customHeight="1">
      <c r="C14" s="139" t="s">
        <v>9</v>
      </c>
      <c r="D14" s="139"/>
      <c r="E14" s="140" t="s">
        <v>10</v>
      </c>
      <c r="F14" s="141"/>
      <c r="G14" s="141"/>
      <c r="H14" s="1"/>
      <c r="I14" s="140" t="s">
        <v>11</v>
      </c>
      <c r="J14" s="141"/>
      <c r="K14" s="141"/>
      <c r="L14" s="2"/>
      <c r="M14" s="142" t="s">
        <v>12</v>
      </c>
      <c r="N14" s="141"/>
      <c r="O14" s="141"/>
      <c r="P14" s="2"/>
      <c r="Q14" s="143" t="s">
        <v>13</v>
      </c>
      <c r="R14" s="144"/>
      <c r="S14" s="144"/>
      <c r="T14" s="2"/>
      <c r="U14" s="10"/>
      <c r="V14" s="10"/>
    </row>
    <row r="15" spans="1:43" s="76" customFormat="1" ht="22.5" customHeight="1">
      <c r="E15" s="145" t="s">
        <v>14</v>
      </c>
      <c r="F15" s="146"/>
      <c r="G15" s="146"/>
      <c r="H15" s="53" t="str">
        <f>IF(W37="","未選択",IF(W37="外部CRC",0,IF(H39&amp;N39&amp;T39="",3000,IF(H39&amp;N39&amp;T39="✔",4000,IF(H39&amp;N39&amp;T39="✔✔",5000,IF(H39&amp;N39&amp;T39="✔✔✔","エラー"))))))</f>
        <v>未選択</v>
      </c>
      <c r="I15" s="145" t="s">
        <v>15</v>
      </c>
      <c r="J15" s="146"/>
      <c r="K15" s="146"/>
      <c r="L15" s="2"/>
      <c r="M15" s="147" t="s">
        <v>16</v>
      </c>
      <c r="N15" s="148"/>
      <c r="O15" s="148"/>
      <c r="P15" s="2"/>
      <c r="Q15" s="156" t="s">
        <v>17</v>
      </c>
      <c r="R15" s="157"/>
      <c r="S15" s="157"/>
      <c r="T15" s="61"/>
      <c r="U15" s="10"/>
      <c r="V15" s="10"/>
    </row>
    <row r="16" spans="1:43" s="76" customFormat="1" ht="9" customHeight="1">
      <c r="B16" s="82"/>
      <c r="C16" s="82"/>
      <c r="D16" s="82"/>
      <c r="E16" s="4"/>
      <c r="F16" s="4"/>
      <c r="G16" s="4"/>
      <c r="H16" s="4"/>
      <c r="I16" s="4"/>
      <c r="J16" s="9"/>
      <c r="K16" s="9"/>
      <c r="L16" s="9"/>
      <c r="M16" s="9"/>
      <c r="N16" s="6"/>
      <c r="O16" s="6"/>
      <c r="P16" s="3"/>
      <c r="Q16" s="3"/>
      <c r="R16" s="3"/>
      <c r="S16" s="3"/>
      <c r="T16" s="3"/>
      <c r="U16" s="3"/>
      <c r="V16" s="3"/>
      <c r="W16" s="3"/>
      <c r="AB16" s="83"/>
    </row>
    <row r="17" spans="2:37" s="76" customFormat="1" ht="22.5" customHeight="1">
      <c r="B17" s="121" t="s">
        <v>18</v>
      </c>
      <c r="C17" s="121"/>
      <c r="D17" s="121"/>
      <c r="E17" s="121"/>
      <c r="F17" s="121"/>
      <c r="J17" s="155" t="s">
        <v>177</v>
      </c>
      <c r="K17" s="155"/>
      <c r="L17" s="155"/>
      <c r="M17" s="155"/>
      <c r="N17" s="155"/>
      <c r="O17" s="155"/>
      <c r="P17" s="155"/>
      <c r="Q17" s="155"/>
      <c r="R17" s="155"/>
      <c r="S17" s="155"/>
      <c r="T17" s="155"/>
    </row>
    <row r="18" spans="2:37" s="76" customFormat="1" ht="22.5" customHeight="1">
      <c r="B18" s="57" t="s">
        <v>19</v>
      </c>
      <c r="U18" s="84" t="s">
        <v>20</v>
      </c>
    </row>
    <row r="19" spans="2:37" s="3" customFormat="1" ht="22.5" customHeight="1">
      <c r="B19" s="149"/>
      <c r="C19" s="149"/>
      <c r="D19" s="149"/>
      <c r="E19" s="149"/>
      <c r="F19" s="149"/>
      <c r="G19" s="149"/>
      <c r="H19" s="150" t="s">
        <v>21</v>
      </c>
      <c r="I19" s="151"/>
      <c r="J19" s="151"/>
      <c r="K19" s="151"/>
      <c r="L19" s="151"/>
      <c r="M19" s="151"/>
      <c r="N19" s="151"/>
      <c r="O19" s="151"/>
      <c r="P19" s="152" t="s">
        <v>22</v>
      </c>
      <c r="Q19" s="153"/>
      <c r="R19" s="153"/>
      <c r="S19" s="152" t="s">
        <v>23</v>
      </c>
      <c r="T19" s="153"/>
      <c r="U19" s="154"/>
      <c r="V19" s="75"/>
    </row>
    <row r="20" spans="2:37" s="3" customFormat="1" ht="46.2" customHeight="1">
      <c r="B20" s="158" t="s">
        <v>24</v>
      </c>
      <c r="C20" s="85" t="s">
        <v>25</v>
      </c>
      <c r="D20" s="17" t="s">
        <v>26</v>
      </c>
      <c r="E20" s="86"/>
      <c r="F20" s="86"/>
      <c r="G20" s="87"/>
      <c r="H20" s="133" t="s">
        <v>27</v>
      </c>
      <c r="I20" s="134"/>
      <c r="J20" s="134"/>
      <c r="K20" s="134"/>
      <c r="L20" s="134"/>
      <c r="M20" s="134"/>
      <c r="N20" s="134"/>
      <c r="O20" s="134"/>
      <c r="P20" s="159" t="str">
        <f>IF(T14="","",ROUNDDOWN(H14*6000*T14*0.15,0))</f>
        <v/>
      </c>
      <c r="Q20" s="160"/>
      <c r="R20" s="161"/>
      <c r="S20" s="124"/>
      <c r="T20" s="124"/>
      <c r="U20" s="124"/>
      <c r="V20" s="9"/>
      <c r="W20" s="82"/>
    </row>
    <row r="21" spans="2:37" s="3" customFormat="1" ht="22.5" customHeight="1">
      <c r="B21" s="158"/>
      <c r="C21" s="88" t="s">
        <v>28</v>
      </c>
      <c r="D21" s="18" t="s">
        <v>29</v>
      </c>
      <c r="E21" s="89"/>
      <c r="F21" s="89"/>
      <c r="G21" s="90"/>
      <c r="H21" s="128" t="s">
        <v>30</v>
      </c>
      <c r="I21" s="129"/>
      <c r="J21" s="129"/>
      <c r="K21" s="129"/>
      <c r="L21" s="129"/>
      <c r="M21" s="129"/>
      <c r="N21" s="129"/>
      <c r="O21" s="129"/>
      <c r="P21" s="125"/>
      <c r="Q21" s="126"/>
      <c r="R21" s="127"/>
      <c r="S21" s="124"/>
      <c r="T21" s="124"/>
      <c r="U21" s="124"/>
      <c r="V21" s="9"/>
      <c r="W21" s="82"/>
      <c r="X21" s="82"/>
      <c r="Y21" s="82"/>
      <c r="Z21" s="82"/>
      <c r="AA21" s="4"/>
      <c r="AB21" s="4"/>
      <c r="AC21" s="4"/>
      <c r="AD21" s="4"/>
      <c r="AE21" s="4"/>
      <c r="AF21" s="9"/>
      <c r="AG21" s="9"/>
      <c r="AH21" s="9"/>
      <c r="AI21" s="9"/>
      <c r="AJ21" s="6"/>
      <c r="AK21" s="6"/>
    </row>
    <row r="22" spans="2:37" s="3" customFormat="1" ht="22.5" customHeight="1">
      <c r="B22" s="158"/>
      <c r="C22" s="85" t="s">
        <v>31</v>
      </c>
      <c r="D22" s="19" t="s">
        <v>32</v>
      </c>
      <c r="E22" s="86"/>
      <c r="F22" s="86"/>
      <c r="G22" s="90"/>
      <c r="H22" s="128" t="s">
        <v>33</v>
      </c>
      <c r="I22" s="129"/>
      <c r="J22" s="129"/>
      <c r="K22" s="129"/>
      <c r="L22" s="129"/>
      <c r="M22" s="129"/>
      <c r="N22" s="129"/>
      <c r="O22" s="129"/>
      <c r="P22" s="130" t="str">
        <f>IF(L14="","",L14*6000)</f>
        <v/>
      </c>
      <c r="Q22" s="131"/>
      <c r="R22" s="132"/>
      <c r="S22" s="124"/>
      <c r="T22" s="124"/>
      <c r="U22" s="124"/>
      <c r="V22" s="9"/>
      <c r="W22" s="82"/>
      <c r="X22" s="82"/>
      <c r="Y22" s="82"/>
      <c r="Z22" s="82"/>
      <c r="AA22" s="4"/>
      <c r="AB22" s="4"/>
      <c r="AC22" s="4"/>
      <c r="AD22" s="4"/>
      <c r="AE22" s="4"/>
      <c r="AF22" s="9"/>
      <c r="AG22" s="9"/>
      <c r="AH22" s="9"/>
      <c r="AI22" s="9"/>
      <c r="AJ22" s="6"/>
      <c r="AK22" s="6"/>
    </row>
    <row r="23" spans="2:37" s="3" customFormat="1" ht="22.5" customHeight="1">
      <c r="B23" s="158"/>
      <c r="C23" s="85" t="s">
        <v>34</v>
      </c>
      <c r="D23" s="20" t="s">
        <v>35</v>
      </c>
      <c r="E23" s="82"/>
      <c r="F23" s="82"/>
      <c r="G23" s="87"/>
      <c r="H23" s="133" t="s">
        <v>36</v>
      </c>
      <c r="I23" s="134"/>
      <c r="J23" s="134"/>
      <c r="K23" s="134"/>
      <c r="L23" s="134"/>
      <c r="M23" s="134"/>
      <c r="N23" s="134"/>
      <c r="O23" s="134"/>
      <c r="P23" s="135"/>
      <c r="Q23" s="136"/>
      <c r="R23" s="137"/>
      <c r="S23" s="130" t="str">
        <f>IF(H14="","",H14*6000)</f>
        <v/>
      </c>
      <c r="T23" s="131"/>
      <c r="U23" s="132"/>
      <c r="V23" s="9"/>
      <c r="W23" s="82"/>
      <c r="X23" s="82"/>
      <c r="Y23" s="82"/>
      <c r="Z23" s="82"/>
      <c r="AA23" s="4"/>
      <c r="AB23" s="4"/>
      <c r="AC23" s="4"/>
      <c r="AD23" s="4"/>
      <c r="AE23" s="4"/>
      <c r="AF23" s="9"/>
      <c r="AG23" s="9"/>
      <c r="AH23" s="9"/>
      <c r="AI23" s="9"/>
      <c r="AJ23" s="6"/>
      <c r="AK23" s="6"/>
    </row>
    <row r="24" spans="2:37" s="3" customFormat="1" ht="22.5" customHeight="1" thickBot="1">
      <c r="B24" s="158"/>
      <c r="C24" s="88" t="s">
        <v>37</v>
      </c>
      <c r="D24" s="21" t="s">
        <v>38</v>
      </c>
      <c r="E24" s="89"/>
      <c r="F24" s="89"/>
      <c r="G24" s="90"/>
      <c r="H24" s="128" t="s">
        <v>39</v>
      </c>
      <c r="I24" s="129"/>
      <c r="J24" s="129"/>
      <c r="K24" s="129"/>
      <c r="L24" s="129"/>
      <c r="M24" s="129"/>
      <c r="N24" s="129"/>
      <c r="O24" s="129"/>
      <c r="P24" s="125"/>
      <c r="Q24" s="126"/>
      <c r="R24" s="127"/>
      <c r="S24" s="125"/>
      <c r="T24" s="126"/>
      <c r="U24" s="127"/>
      <c r="V24" s="9"/>
      <c r="W24" s="82"/>
      <c r="X24" s="82"/>
      <c r="Y24" s="82"/>
      <c r="Z24" s="82"/>
      <c r="AA24" s="4"/>
      <c r="AB24" s="4"/>
      <c r="AC24" s="4"/>
      <c r="AD24" s="4"/>
      <c r="AE24" s="4"/>
      <c r="AF24" s="9"/>
      <c r="AG24" s="9"/>
      <c r="AH24" s="9"/>
      <c r="AI24" s="9"/>
      <c r="AJ24" s="6"/>
      <c r="AK24" s="6"/>
    </row>
    <row r="25" spans="2:37" s="3" customFormat="1" ht="22.5" customHeight="1" thickBot="1">
      <c r="B25" s="22" t="s">
        <v>40</v>
      </c>
      <c r="C25" s="23"/>
      <c r="D25" s="23"/>
      <c r="E25" s="23"/>
      <c r="F25" s="23"/>
      <c r="G25" s="24"/>
      <c r="H25" s="167" t="s">
        <v>41</v>
      </c>
      <c r="I25" s="168"/>
      <c r="J25" s="168"/>
      <c r="K25" s="168"/>
      <c r="L25" s="168"/>
      <c r="M25" s="168"/>
      <c r="N25" s="168"/>
      <c r="O25" s="169"/>
      <c r="P25" s="166" t="str">
        <f>IF(P20="","",SUM(P20:R24))</f>
        <v/>
      </c>
      <c r="Q25" s="166"/>
      <c r="R25" s="166"/>
      <c r="S25" s="166" t="str">
        <f>IF(S23="","",SUM(S20:U24))</f>
        <v/>
      </c>
      <c r="T25" s="166"/>
      <c r="U25" s="166"/>
      <c r="V25" s="11"/>
      <c r="W25" s="12"/>
      <c r="X25" s="12"/>
      <c r="Y25" s="12"/>
      <c r="Z25" s="12"/>
      <c r="AA25" s="12"/>
      <c r="AB25" s="162"/>
      <c r="AC25" s="162"/>
      <c r="AD25" s="162"/>
      <c r="AE25" s="162"/>
      <c r="AF25" s="9"/>
      <c r="AG25" s="9"/>
      <c r="AH25" s="9"/>
      <c r="AI25" s="9"/>
      <c r="AJ25" s="6"/>
      <c r="AK25" s="6"/>
    </row>
    <row r="26" spans="2:37" s="3" customFormat="1" ht="40.5" customHeight="1">
      <c r="B26" s="158" t="s">
        <v>42</v>
      </c>
      <c r="C26" s="85" t="s">
        <v>43</v>
      </c>
      <c r="D26" s="19" t="s">
        <v>44</v>
      </c>
      <c r="E26" s="86"/>
      <c r="F26" s="86"/>
      <c r="G26" s="87"/>
      <c r="H26" s="163" t="s">
        <v>45</v>
      </c>
      <c r="I26" s="163"/>
      <c r="J26" s="163"/>
      <c r="K26" s="163"/>
      <c r="L26" s="163"/>
      <c r="M26" s="163"/>
      <c r="N26" s="163"/>
      <c r="O26" s="163"/>
      <c r="P26" s="164" t="str">
        <f>IF(OR(H15="未選択",H15="エラー"),"",IF(H15=0,0,H14*3000))</f>
        <v/>
      </c>
      <c r="Q26" s="164"/>
      <c r="R26" s="164"/>
      <c r="S26" s="165"/>
      <c r="T26" s="165"/>
      <c r="U26" s="165"/>
      <c r="V26" s="9"/>
      <c r="W26" s="82"/>
      <c r="X26" s="82"/>
      <c r="Y26" s="82"/>
      <c r="Z26" s="82"/>
      <c r="AA26" s="4"/>
      <c r="AB26" s="4"/>
      <c r="AC26" s="4"/>
      <c r="AD26" s="4"/>
      <c r="AE26" s="4"/>
      <c r="AF26" s="9"/>
      <c r="AG26" s="9"/>
      <c r="AH26" s="9"/>
      <c r="AI26" s="9"/>
      <c r="AJ26" s="6"/>
      <c r="AK26" s="6"/>
    </row>
    <row r="27" spans="2:37" s="3" customFormat="1" ht="22.5" customHeight="1">
      <c r="B27" s="158"/>
      <c r="C27" s="91" t="s">
        <v>46</v>
      </c>
      <c r="D27" s="19" t="s">
        <v>47</v>
      </c>
      <c r="E27" s="86"/>
      <c r="F27" s="86"/>
      <c r="G27" s="90"/>
      <c r="H27" s="138" t="s">
        <v>48</v>
      </c>
      <c r="I27" s="138"/>
      <c r="J27" s="138"/>
      <c r="K27" s="138"/>
      <c r="L27" s="138"/>
      <c r="M27" s="138"/>
      <c r="N27" s="138"/>
      <c r="O27" s="138"/>
      <c r="P27" s="125"/>
      <c r="Q27" s="126"/>
      <c r="R27" s="127"/>
      <c r="S27" s="124"/>
      <c r="T27" s="124"/>
      <c r="U27" s="124"/>
      <c r="V27" s="9"/>
      <c r="W27" s="82"/>
      <c r="X27" s="82"/>
      <c r="Y27" s="82"/>
      <c r="Z27" s="82"/>
      <c r="AA27" s="4"/>
      <c r="AB27" s="4"/>
      <c r="AC27" s="4"/>
      <c r="AD27" s="4"/>
      <c r="AE27" s="4"/>
      <c r="AF27" s="9"/>
      <c r="AG27" s="9"/>
      <c r="AH27" s="9"/>
      <c r="AI27" s="9"/>
      <c r="AJ27" s="6"/>
      <c r="AK27" s="6"/>
    </row>
    <row r="28" spans="2:37" s="3" customFormat="1" ht="22.5" customHeight="1">
      <c r="B28" s="158"/>
      <c r="C28" s="91" t="s">
        <v>49</v>
      </c>
      <c r="D28" s="19" t="s">
        <v>50</v>
      </c>
      <c r="E28" s="86"/>
      <c r="F28" s="86"/>
      <c r="G28" s="90"/>
      <c r="H28" s="138" t="s">
        <v>51</v>
      </c>
      <c r="I28" s="138"/>
      <c r="J28" s="138"/>
      <c r="K28" s="138"/>
      <c r="L28" s="138"/>
      <c r="M28" s="138"/>
      <c r="N28" s="138"/>
      <c r="O28" s="138"/>
      <c r="P28" s="124"/>
      <c r="Q28" s="124"/>
      <c r="R28" s="124"/>
      <c r="S28" s="123" t="str">
        <f>IF(OR(H15="未選択",H15="エラー"),"",IF(H15=0,0,H14*H15+L15*2000))</f>
        <v/>
      </c>
      <c r="T28" s="123"/>
      <c r="U28" s="123"/>
      <c r="V28" s="9"/>
      <c r="W28" s="82"/>
      <c r="X28" s="82"/>
      <c r="Y28" s="82"/>
      <c r="Z28" s="82"/>
      <c r="AA28" s="4"/>
      <c r="AB28" s="4"/>
      <c r="AC28" s="4"/>
      <c r="AD28" s="4"/>
      <c r="AE28" s="4"/>
      <c r="AF28" s="9"/>
      <c r="AG28" s="9"/>
      <c r="AH28" s="9"/>
      <c r="AI28" s="9"/>
      <c r="AJ28" s="6"/>
      <c r="AK28" s="6"/>
    </row>
    <row r="29" spans="2:37" s="3" customFormat="1" ht="22.5" customHeight="1">
      <c r="B29" s="158"/>
      <c r="C29" s="88" t="s">
        <v>52</v>
      </c>
      <c r="D29" s="19" t="s">
        <v>53</v>
      </c>
      <c r="E29" s="86"/>
      <c r="F29" s="86"/>
      <c r="G29" s="90"/>
      <c r="H29" s="138" t="s">
        <v>54</v>
      </c>
      <c r="I29" s="138"/>
      <c r="J29" s="138"/>
      <c r="K29" s="138"/>
      <c r="L29" s="138"/>
      <c r="M29" s="138"/>
      <c r="N29" s="138"/>
      <c r="O29" s="138"/>
      <c r="P29" s="123" t="str">
        <f>IF(L15="","",IF(L15=0,0,30000))</f>
        <v/>
      </c>
      <c r="Q29" s="123"/>
      <c r="R29" s="123"/>
      <c r="S29" s="124"/>
      <c r="T29" s="124"/>
      <c r="U29" s="124"/>
      <c r="V29" s="9"/>
      <c r="W29" s="82"/>
      <c r="X29" s="82"/>
      <c r="Y29" s="82"/>
      <c r="Z29" s="82"/>
      <c r="AA29" s="4"/>
      <c r="AB29" s="4"/>
      <c r="AC29" s="4"/>
      <c r="AD29" s="4"/>
      <c r="AE29" s="4"/>
      <c r="AF29" s="9"/>
      <c r="AG29" s="9"/>
      <c r="AH29" s="9"/>
      <c r="AI29" s="9"/>
      <c r="AJ29" s="6"/>
      <c r="AK29" s="6"/>
    </row>
    <row r="30" spans="2:37" s="3" customFormat="1" ht="22.5" customHeight="1">
      <c r="B30" s="158"/>
      <c r="C30" s="88" t="s">
        <v>55</v>
      </c>
      <c r="D30" s="19" t="s">
        <v>56</v>
      </c>
      <c r="E30" s="86"/>
      <c r="F30" s="86"/>
      <c r="G30" s="90"/>
      <c r="H30" s="138" t="s">
        <v>57</v>
      </c>
      <c r="I30" s="138"/>
      <c r="J30" s="138"/>
      <c r="K30" s="138"/>
      <c r="L30" s="138"/>
      <c r="M30" s="138"/>
      <c r="N30" s="138"/>
      <c r="O30" s="138"/>
      <c r="P30" s="123" t="str">
        <f>IF(T14="","",200000)</f>
        <v/>
      </c>
      <c r="Q30" s="123"/>
      <c r="R30" s="123"/>
      <c r="S30" s="124"/>
      <c r="T30" s="124"/>
      <c r="U30" s="124"/>
      <c r="V30" s="9"/>
      <c r="W30" s="82"/>
      <c r="X30" s="82"/>
      <c r="Y30" s="82"/>
      <c r="Z30" s="82"/>
      <c r="AA30" s="4"/>
      <c r="AB30" s="4"/>
      <c r="AC30" s="4"/>
      <c r="AD30" s="4"/>
      <c r="AE30" s="4"/>
      <c r="AF30" s="9"/>
      <c r="AG30" s="9"/>
      <c r="AH30" s="9"/>
      <c r="AI30" s="9"/>
      <c r="AJ30" s="6"/>
      <c r="AK30" s="6"/>
    </row>
    <row r="31" spans="2:37" s="3" customFormat="1" ht="22.5" customHeight="1">
      <c r="B31" s="158"/>
      <c r="C31" s="88" t="s">
        <v>58</v>
      </c>
      <c r="D31" s="19" t="s">
        <v>59</v>
      </c>
      <c r="E31" s="86"/>
      <c r="F31" s="86"/>
      <c r="G31" s="90"/>
      <c r="H31" s="138" t="s">
        <v>60</v>
      </c>
      <c r="I31" s="138"/>
      <c r="J31" s="138"/>
      <c r="K31" s="138"/>
      <c r="L31" s="138"/>
      <c r="M31" s="138"/>
      <c r="N31" s="138"/>
      <c r="O31" s="138"/>
      <c r="P31" s="123" t="str">
        <f>IF(T14="","",P14*1000*T14)</f>
        <v/>
      </c>
      <c r="Q31" s="123"/>
      <c r="R31" s="123"/>
      <c r="S31" s="124"/>
      <c r="T31" s="124"/>
      <c r="U31" s="124"/>
      <c r="V31" s="9"/>
      <c r="W31" s="82"/>
      <c r="X31" s="82"/>
      <c r="Y31" s="82"/>
      <c r="Z31" s="82"/>
      <c r="AA31" s="4"/>
      <c r="AB31" s="4"/>
      <c r="AC31" s="4"/>
      <c r="AD31" s="4"/>
      <c r="AE31" s="4"/>
      <c r="AF31" s="9"/>
      <c r="AG31" s="9"/>
      <c r="AH31" s="9"/>
      <c r="AI31" s="9"/>
      <c r="AJ31" s="6"/>
      <c r="AK31" s="6"/>
    </row>
    <row r="32" spans="2:37" s="3" customFormat="1" ht="22.5" customHeight="1" thickBot="1">
      <c r="B32" s="158"/>
      <c r="C32" s="92" t="s">
        <v>61</v>
      </c>
      <c r="D32" s="25" t="s">
        <v>62</v>
      </c>
      <c r="E32" s="93"/>
      <c r="F32" s="93"/>
      <c r="G32" s="94"/>
      <c r="H32" s="170" t="s">
        <v>181</v>
      </c>
      <c r="I32" s="170"/>
      <c r="J32" s="170"/>
      <c r="K32" s="170"/>
      <c r="L32" s="170"/>
      <c r="M32" s="170"/>
      <c r="N32" s="170"/>
      <c r="O32" s="170"/>
      <c r="P32" s="171" t="str">
        <f>IF(P20="","",(SUM(P20:R24)+SUM(P26:R31))*0.1)</f>
        <v/>
      </c>
      <c r="Q32" s="171"/>
      <c r="R32" s="171"/>
      <c r="S32" s="172" t="str">
        <f>IF(S23="","",(SUM(S20:U24)+SUM(S26:U31))*0.1)</f>
        <v/>
      </c>
      <c r="T32" s="172"/>
      <c r="U32" s="172"/>
      <c r="V32" s="9"/>
      <c r="W32" s="82"/>
      <c r="X32" s="82"/>
      <c r="Y32" s="82"/>
      <c r="Z32" s="82"/>
      <c r="AA32" s="13"/>
      <c r="AB32" s="4"/>
      <c r="AC32" s="4"/>
      <c r="AD32" s="4"/>
      <c r="AE32" s="4"/>
      <c r="AF32" s="9"/>
      <c r="AG32" s="9"/>
      <c r="AH32" s="9"/>
      <c r="AI32" s="9"/>
      <c r="AJ32" s="6"/>
      <c r="AK32" s="6"/>
    </row>
    <row r="33" spans="2:37" s="3" customFormat="1" ht="22.5" customHeight="1" thickBot="1">
      <c r="B33" s="22" t="s">
        <v>63</v>
      </c>
      <c r="C33" s="23"/>
      <c r="D33" s="23"/>
      <c r="E33" s="23"/>
      <c r="F33" s="23"/>
      <c r="G33" s="24"/>
      <c r="H33" s="180" t="s">
        <v>64</v>
      </c>
      <c r="I33" s="180"/>
      <c r="J33" s="180"/>
      <c r="K33" s="180"/>
      <c r="L33" s="180"/>
      <c r="M33" s="180"/>
      <c r="N33" s="180"/>
      <c r="O33" s="180"/>
      <c r="P33" s="181" t="str">
        <f>IF(P32="","",SUM(P26:R32))</f>
        <v/>
      </c>
      <c r="Q33" s="182"/>
      <c r="R33" s="183"/>
      <c r="S33" s="184" t="str">
        <f>IF(S32="","",SUM(S26:U32))</f>
        <v/>
      </c>
      <c r="T33" s="184"/>
      <c r="U33" s="185"/>
      <c r="V33" s="9"/>
      <c r="W33" s="14"/>
      <c r="X33" s="14"/>
      <c r="Y33" s="14"/>
      <c r="Z33" s="14"/>
      <c r="AA33" s="14"/>
      <c r="AB33" s="4"/>
      <c r="AC33" s="4"/>
      <c r="AD33" s="4"/>
      <c r="AE33" s="4"/>
      <c r="AF33" s="9"/>
      <c r="AG33" s="9"/>
      <c r="AH33" s="9"/>
      <c r="AI33" s="9"/>
      <c r="AJ33" s="6"/>
      <c r="AK33" s="6"/>
    </row>
    <row r="34" spans="2:37" s="76" customFormat="1" ht="22.5" customHeight="1" thickBot="1">
      <c r="B34" s="40" t="s">
        <v>65</v>
      </c>
      <c r="C34" s="41"/>
      <c r="D34" s="95"/>
      <c r="E34" s="95"/>
      <c r="F34" s="95"/>
      <c r="G34" s="96"/>
      <c r="H34" s="186" t="s">
        <v>182</v>
      </c>
      <c r="I34" s="187"/>
      <c r="J34" s="187"/>
      <c r="K34" s="187"/>
      <c r="L34" s="187"/>
      <c r="M34" s="187"/>
      <c r="N34" s="187"/>
      <c r="O34" s="187"/>
      <c r="P34" s="188" t="str">
        <f>IF(P25="","",ROUNDDOWN((P25+P33)*0.3,0))</f>
        <v/>
      </c>
      <c r="Q34" s="188"/>
      <c r="R34" s="188"/>
      <c r="S34" s="188" t="str">
        <f>IF(S25="","",ROUNDDOWN((S25+S33)*0.3,0))</f>
        <v/>
      </c>
      <c r="T34" s="188"/>
      <c r="U34" s="188"/>
      <c r="V34" s="9"/>
      <c r="AA34" s="97"/>
      <c r="AF34" s="9"/>
      <c r="AG34" s="9"/>
      <c r="AH34" s="9"/>
      <c r="AI34" s="9"/>
    </row>
    <row r="35" spans="2:37" s="3" customFormat="1" ht="22.5" customHeight="1" thickTop="1">
      <c r="B35" s="174" t="s">
        <v>66</v>
      </c>
      <c r="C35" s="175"/>
      <c r="D35" s="175"/>
      <c r="E35" s="175"/>
      <c r="F35" s="175"/>
      <c r="G35" s="175"/>
      <c r="H35" s="175"/>
      <c r="I35" s="175"/>
      <c r="J35" s="175"/>
      <c r="K35" s="175"/>
      <c r="L35" s="175"/>
      <c r="M35" s="175"/>
      <c r="N35" s="175"/>
      <c r="O35" s="176"/>
      <c r="P35" s="231" t="str">
        <f>IF(P25="","",P25+P33+P34)</f>
        <v/>
      </c>
      <c r="Q35" s="231"/>
      <c r="R35" s="231"/>
      <c r="S35" s="231" t="str">
        <f>IF(S25="","",S25+S33+S34)</f>
        <v/>
      </c>
      <c r="T35" s="231"/>
      <c r="U35" s="231"/>
      <c r="V35" s="9"/>
      <c r="W35" s="15"/>
    </row>
    <row r="36" spans="2:37" s="3" customFormat="1" ht="6" customHeight="1">
      <c r="B36" s="82"/>
      <c r="C36" s="82"/>
      <c r="D36" s="82"/>
      <c r="E36" s="82"/>
      <c r="F36" s="82"/>
      <c r="G36" s="82"/>
      <c r="H36" s="82"/>
      <c r="I36" s="82"/>
      <c r="J36" s="82"/>
      <c r="K36" s="82"/>
      <c r="L36" s="82"/>
      <c r="M36" s="82"/>
      <c r="N36" s="82"/>
      <c r="O36" s="82"/>
      <c r="P36" s="26"/>
      <c r="Q36" s="26"/>
      <c r="R36" s="26"/>
      <c r="S36" s="26"/>
      <c r="T36" s="26"/>
      <c r="U36" s="26"/>
      <c r="V36" s="9"/>
      <c r="W36" s="15"/>
    </row>
    <row r="37" spans="2:37" s="3" customFormat="1" ht="18" customHeight="1">
      <c r="B37" s="15" t="s">
        <v>67</v>
      </c>
      <c r="C37" s="15"/>
      <c r="D37" s="15"/>
      <c r="E37" s="15"/>
      <c r="F37" s="15"/>
      <c r="G37" s="15"/>
      <c r="H37" s="15"/>
      <c r="I37" s="15"/>
      <c r="J37" s="15"/>
      <c r="K37" s="15"/>
      <c r="L37" s="15"/>
      <c r="M37" s="15"/>
      <c r="N37" s="15"/>
      <c r="O37" s="15"/>
      <c r="P37" s="15"/>
      <c r="R37" s="15"/>
      <c r="S37" s="15"/>
      <c r="T37" s="15"/>
      <c r="U37" s="15"/>
      <c r="V37" s="15"/>
      <c r="W37" s="118"/>
      <c r="X37" s="118"/>
      <c r="Y37" s="98"/>
      <c r="Z37" s="15"/>
      <c r="AA37" s="12"/>
      <c r="AB37" s="12"/>
      <c r="AC37" s="12"/>
      <c r="AD37" s="12"/>
      <c r="AE37" s="12"/>
      <c r="AF37" s="16"/>
      <c r="AG37" s="16"/>
      <c r="AH37" s="6"/>
      <c r="AI37" s="6"/>
      <c r="AJ37" s="6"/>
      <c r="AK37" s="6"/>
    </row>
    <row r="38" spans="2:37" s="3" customFormat="1" ht="18" customHeight="1">
      <c r="B38" s="99" t="s">
        <v>178</v>
      </c>
      <c r="C38" s="15"/>
      <c r="D38" s="15"/>
      <c r="E38" s="15"/>
      <c r="F38" s="15"/>
      <c r="G38" s="15"/>
      <c r="H38" s="15"/>
      <c r="I38" s="15"/>
      <c r="J38" s="15"/>
      <c r="K38" s="15"/>
      <c r="L38" s="15"/>
      <c r="M38" s="15"/>
      <c r="N38" s="15" t="s">
        <v>68</v>
      </c>
      <c r="O38" s="15"/>
      <c r="P38" s="15"/>
      <c r="R38" s="15"/>
      <c r="S38" s="15"/>
      <c r="T38" s="15"/>
      <c r="U38" s="15"/>
      <c r="V38" s="15"/>
      <c r="W38" s="15"/>
      <c r="X38" s="15"/>
      <c r="Y38" s="15"/>
      <c r="Z38" s="15"/>
      <c r="AA38" s="12"/>
      <c r="AB38" s="12"/>
      <c r="AC38" s="12"/>
      <c r="AD38" s="12"/>
      <c r="AE38" s="12"/>
      <c r="AF38" s="16"/>
      <c r="AG38" s="16"/>
      <c r="AH38" s="6"/>
      <c r="AI38" s="6"/>
      <c r="AJ38" s="6"/>
      <c r="AK38" s="6"/>
    </row>
    <row r="39" spans="2:37" s="3" customFormat="1" ht="18" customHeight="1">
      <c r="C39" s="27" t="s">
        <v>69</v>
      </c>
      <c r="D39" s="100"/>
      <c r="E39" s="100"/>
      <c r="F39" s="116"/>
      <c r="G39" s="105"/>
      <c r="H39" s="101"/>
      <c r="I39" s="27" t="s">
        <v>179</v>
      </c>
      <c r="J39" s="102"/>
      <c r="K39" s="102"/>
      <c r="L39" s="103"/>
      <c r="M39" s="105"/>
      <c r="N39" s="101"/>
      <c r="O39" s="27" t="s">
        <v>70</v>
      </c>
      <c r="P39" s="103"/>
      <c r="Q39" s="104"/>
      <c r="R39" s="104"/>
      <c r="S39" s="105"/>
      <c r="T39" s="101"/>
      <c r="U39" s="15"/>
      <c r="V39" s="15"/>
      <c r="W39" s="15"/>
      <c r="X39" s="15"/>
      <c r="Y39" s="15"/>
      <c r="Z39" s="15"/>
      <c r="AA39" s="12"/>
      <c r="AB39" s="12"/>
      <c r="AC39" s="12"/>
      <c r="AD39" s="12"/>
      <c r="AE39" s="12"/>
      <c r="AF39" s="16"/>
      <c r="AG39" s="16"/>
      <c r="AH39" s="6"/>
      <c r="AI39" s="6"/>
      <c r="AJ39" s="6"/>
      <c r="AK39" s="6"/>
    </row>
    <row r="40" spans="2:37" s="3" customFormat="1" ht="18" customHeight="1">
      <c r="B40" s="15" t="s">
        <v>71</v>
      </c>
      <c r="C40" s="15"/>
      <c r="D40" s="15"/>
      <c r="E40" s="15"/>
      <c r="F40" s="15"/>
      <c r="G40" s="15"/>
      <c r="H40" s="15"/>
      <c r="I40" s="15"/>
      <c r="J40" s="15"/>
      <c r="K40" s="15"/>
      <c r="L40" s="15"/>
      <c r="M40" s="15"/>
      <c r="N40" s="15"/>
      <c r="O40" s="15"/>
      <c r="P40" s="15"/>
      <c r="R40" s="15"/>
      <c r="S40" s="15"/>
      <c r="T40" s="15"/>
      <c r="U40" s="15"/>
      <c r="V40" s="15"/>
      <c r="W40" s="15"/>
      <c r="X40" s="15"/>
      <c r="Y40" s="15"/>
      <c r="Z40" s="15"/>
      <c r="AA40" s="12"/>
      <c r="AB40" s="12"/>
      <c r="AC40" s="12"/>
      <c r="AD40" s="12"/>
      <c r="AE40" s="12"/>
      <c r="AF40" s="16"/>
      <c r="AG40" s="16"/>
      <c r="AH40" s="6"/>
      <c r="AI40" s="6"/>
      <c r="AJ40" s="6"/>
      <c r="AK40" s="6"/>
    </row>
    <row r="41" spans="2:37" s="3" customFormat="1" ht="18" customHeight="1">
      <c r="B41" s="15" t="s">
        <v>72</v>
      </c>
      <c r="D41" s="106"/>
      <c r="E41" s="106"/>
      <c r="F41" s="106"/>
      <c r="G41" s="106"/>
      <c r="H41" s="106"/>
      <c r="I41" s="107" t="s">
        <v>73</v>
      </c>
      <c r="J41" s="117"/>
      <c r="K41" s="117"/>
      <c r="L41" s="117"/>
      <c r="M41" s="117"/>
      <c r="N41" s="106" t="s">
        <v>74</v>
      </c>
      <c r="O41" s="106"/>
      <c r="P41" s="106"/>
      <c r="Q41" s="106"/>
      <c r="R41" s="106"/>
      <c r="S41" s="106"/>
      <c r="T41" s="15"/>
      <c r="U41" s="15"/>
      <c r="V41" s="15"/>
      <c r="W41" s="15"/>
      <c r="X41" s="15"/>
      <c r="Y41" s="15"/>
      <c r="Z41" s="15"/>
      <c r="AA41" s="12"/>
      <c r="AB41" s="12"/>
      <c r="AC41" s="12"/>
      <c r="AD41" s="12"/>
      <c r="AE41" s="12"/>
      <c r="AF41" s="16"/>
      <c r="AG41" s="16"/>
      <c r="AH41" s="6"/>
      <c r="AI41" s="6"/>
      <c r="AJ41" s="6"/>
      <c r="AK41" s="6"/>
    </row>
    <row r="42" spans="2:37" s="3" customFormat="1" ht="18" customHeight="1">
      <c r="B42" s="15" t="s">
        <v>75</v>
      </c>
      <c r="C42" s="106"/>
      <c r="D42" s="106"/>
      <c r="E42" s="106"/>
      <c r="F42" s="106"/>
      <c r="G42" s="106"/>
      <c r="H42" s="106"/>
      <c r="I42" s="107" t="s">
        <v>73</v>
      </c>
      <c r="J42" s="117"/>
      <c r="K42" s="117"/>
      <c r="L42" s="117"/>
      <c r="M42" s="117"/>
      <c r="N42" s="106" t="s">
        <v>76</v>
      </c>
      <c r="O42" s="106"/>
      <c r="P42" s="106"/>
      <c r="Q42" s="106"/>
      <c r="R42" s="106"/>
      <c r="S42" s="106"/>
      <c r="T42" s="15"/>
      <c r="U42" s="15"/>
      <c r="V42" s="15"/>
      <c r="W42" s="15"/>
      <c r="X42" s="15"/>
      <c r="Y42" s="15"/>
      <c r="Z42" s="15"/>
      <c r="AA42" s="12"/>
      <c r="AB42" s="12"/>
      <c r="AC42" s="12"/>
      <c r="AD42" s="12"/>
      <c r="AE42" s="12"/>
      <c r="AF42" s="16"/>
      <c r="AG42" s="16"/>
      <c r="AH42" s="6"/>
      <c r="AI42" s="6"/>
      <c r="AJ42" s="6"/>
      <c r="AK42" s="6"/>
    </row>
    <row r="43" spans="2:37" s="3" customFormat="1" ht="18" customHeight="1">
      <c r="B43" s="15" t="s">
        <v>77</v>
      </c>
      <c r="C43" s="106"/>
      <c r="D43" s="106"/>
      <c r="E43" s="106"/>
      <c r="F43" s="106"/>
      <c r="G43" s="106"/>
      <c r="H43" s="106"/>
      <c r="I43" s="107" t="s">
        <v>73</v>
      </c>
      <c r="J43" s="117"/>
      <c r="K43" s="117"/>
      <c r="L43" s="117"/>
      <c r="M43" s="117"/>
      <c r="N43" s="106" t="s">
        <v>76</v>
      </c>
      <c r="O43" s="106"/>
      <c r="P43" s="106"/>
      <c r="Q43" s="106"/>
      <c r="R43" s="106"/>
      <c r="S43" s="106"/>
      <c r="T43" s="15"/>
      <c r="U43" s="15"/>
      <c r="V43" s="15"/>
      <c r="W43" s="15"/>
      <c r="X43" s="15"/>
      <c r="Y43" s="15"/>
      <c r="Z43" s="15"/>
      <c r="AA43" s="12"/>
      <c r="AB43" s="12"/>
      <c r="AC43" s="12"/>
      <c r="AD43" s="12"/>
      <c r="AE43" s="12"/>
      <c r="AF43" s="16"/>
      <c r="AG43" s="16"/>
      <c r="AH43" s="6"/>
      <c r="AI43" s="6"/>
      <c r="AJ43" s="6"/>
      <c r="AK43" s="6"/>
    </row>
    <row r="44" spans="2:37" s="3" customFormat="1" ht="18" customHeight="1">
      <c r="B44" s="15" t="s">
        <v>78</v>
      </c>
      <c r="C44" s="15"/>
      <c r="D44" s="15"/>
      <c r="E44" s="15"/>
      <c r="F44" s="15"/>
      <c r="G44" s="15"/>
      <c r="H44" s="15"/>
      <c r="I44" s="15"/>
      <c r="J44" s="15"/>
      <c r="K44" s="15"/>
      <c r="L44" s="15"/>
      <c r="M44" s="15"/>
      <c r="N44" s="15"/>
      <c r="O44" s="15"/>
      <c r="P44" s="15"/>
      <c r="Q44" s="15"/>
      <c r="R44" s="15"/>
      <c r="S44" s="15"/>
      <c r="T44" s="15"/>
      <c r="U44" s="15"/>
      <c r="V44" s="15"/>
      <c r="W44" s="15"/>
      <c r="X44" s="15"/>
      <c r="Y44" s="15"/>
      <c r="Z44" s="15"/>
      <c r="AA44" s="12"/>
      <c r="AB44" s="12"/>
      <c r="AC44" s="12"/>
      <c r="AD44" s="12"/>
      <c r="AE44" s="12"/>
      <c r="AF44" s="16"/>
      <c r="AG44" s="16"/>
      <c r="AH44" s="6"/>
      <c r="AI44" s="6"/>
      <c r="AJ44" s="6"/>
      <c r="AK44" s="6"/>
    </row>
    <row r="45" spans="2:37" s="3" customFormat="1" ht="18" customHeight="1">
      <c r="B45" s="15" t="s">
        <v>79</v>
      </c>
      <c r="C45" s="15"/>
      <c r="D45" s="15"/>
      <c r="E45" s="15"/>
      <c r="F45" s="15"/>
      <c r="G45" s="15"/>
      <c r="H45" s="15"/>
      <c r="I45" s="15"/>
      <c r="J45" s="15"/>
      <c r="K45" s="15"/>
      <c r="L45" s="15"/>
      <c r="M45" s="15"/>
      <c r="N45" s="15"/>
      <c r="O45" s="15"/>
      <c r="P45" s="15"/>
      <c r="Q45" s="15"/>
      <c r="R45" s="15"/>
      <c r="S45" s="15"/>
      <c r="T45" s="15"/>
      <c r="U45" s="15"/>
      <c r="V45" s="15"/>
      <c r="W45" s="15"/>
      <c r="X45" s="15"/>
      <c r="Y45" s="15"/>
      <c r="Z45" s="15"/>
      <c r="AA45" s="12"/>
      <c r="AB45" s="12"/>
      <c r="AC45" s="12"/>
      <c r="AD45" s="12"/>
      <c r="AE45" s="12"/>
      <c r="AF45" s="16"/>
      <c r="AG45" s="16"/>
      <c r="AH45" s="6"/>
      <c r="AI45" s="6"/>
      <c r="AJ45" s="6"/>
      <c r="AK45" s="6"/>
    </row>
    <row r="46" spans="2:37" s="3" customFormat="1" ht="18" customHeight="1">
      <c r="B46" s="15" t="s">
        <v>80</v>
      </c>
      <c r="C46" s="15"/>
      <c r="D46" s="15"/>
      <c r="E46" s="15"/>
      <c r="F46" s="15"/>
      <c r="G46" s="15"/>
      <c r="H46" s="15"/>
      <c r="I46" s="15"/>
      <c r="J46" s="15"/>
      <c r="K46" s="15"/>
      <c r="L46" s="15"/>
      <c r="M46" s="15"/>
      <c r="N46" s="15"/>
      <c r="O46" s="15"/>
      <c r="P46" s="15"/>
      <c r="Q46" s="15"/>
      <c r="R46" s="15"/>
      <c r="S46" s="15"/>
      <c r="T46" s="15"/>
      <c r="U46" s="15"/>
      <c r="V46" s="15"/>
      <c r="W46" s="15"/>
      <c r="X46" s="15"/>
      <c r="Y46" s="15"/>
      <c r="Z46" s="15"/>
      <c r="AA46" s="12"/>
      <c r="AB46" s="12"/>
      <c r="AC46" s="12"/>
      <c r="AD46" s="12"/>
      <c r="AE46" s="12"/>
      <c r="AF46" s="16"/>
      <c r="AG46" s="16"/>
      <c r="AH46" s="6"/>
      <c r="AI46" s="6"/>
      <c r="AJ46" s="6"/>
      <c r="AK46" s="6"/>
    </row>
    <row r="47" spans="2:37" s="3" customFormat="1" ht="18" customHeight="1">
      <c r="B47" s="15" t="s">
        <v>81</v>
      </c>
      <c r="C47" s="15"/>
      <c r="D47" s="15"/>
      <c r="E47" s="15"/>
      <c r="F47" s="15"/>
      <c r="G47" s="15"/>
      <c r="H47" s="15"/>
      <c r="I47" s="15"/>
      <c r="J47" s="15"/>
      <c r="K47" s="15"/>
      <c r="L47" s="15"/>
      <c r="M47" s="15"/>
      <c r="N47" s="15"/>
      <c r="O47" s="15"/>
      <c r="P47" s="15"/>
      <c r="Q47" s="15"/>
      <c r="R47" s="15"/>
      <c r="S47" s="15"/>
      <c r="T47" s="15"/>
      <c r="U47" s="15"/>
      <c r="V47" s="15"/>
      <c r="W47" s="15"/>
      <c r="X47" s="15"/>
      <c r="Y47" s="15"/>
      <c r="Z47" s="15"/>
      <c r="AA47" s="12"/>
      <c r="AB47" s="12"/>
      <c r="AC47" s="12"/>
      <c r="AD47" s="12"/>
      <c r="AE47" s="12"/>
      <c r="AF47" s="16"/>
      <c r="AG47" s="16"/>
      <c r="AH47" s="6"/>
      <c r="AI47" s="6"/>
      <c r="AJ47" s="6"/>
      <c r="AK47" s="6"/>
    </row>
    <row r="48" spans="2:37" s="3" customFormat="1" ht="18" customHeight="1">
      <c r="B48" s="195" t="s">
        <v>82</v>
      </c>
      <c r="C48" s="196"/>
      <c r="D48" s="196"/>
      <c r="E48" s="196"/>
      <c r="F48" s="196"/>
      <c r="G48" s="196"/>
      <c r="H48" s="196"/>
      <c r="I48" s="196"/>
      <c r="J48" s="196"/>
      <c r="K48" s="196"/>
      <c r="L48" s="196"/>
      <c r="M48" s="196"/>
      <c r="N48" s="196"/>
      <c r="O48" s="196"/>
      <c r="P48" s="196"/>
      <c r="Q48" s="196"/>
      <c r="R48" s="196"/>
      <c r="S48" s="196"/>
      <c r="T48" s="15"/>
      <c r="U48" s="15"/>
      <c r="V48" s="15"/>
      <c r="W48" s="15"/>
      <c r="X48" s="15"/>
      <c r="Y48" s="15"/>
      <c r="Z48" s="15"/>
      <c r="AA48" s="12"/>
      <c r="AB48" s="12"/>
      <c r="AC48" s="12"/>
      <c r="AD48" s="12"/>
      <c r="AE48" s="12"/>
      <c r="AF48" s="16"/>
      <c r="AG48" s="16"/>
      <c r="AH48" s="6"/>
      <c r="AI48" s="6"/>
      <c r="AJ48" s="6"/>
      <c r="AK48" s="6"/>
    </row>
    <row r="49" spans="1:37" s="3" customFormat="1" ht="18" customHeight="1">
      <c r="B49" s="195" t="s">
        <v>223</v>
      </c>
      <c r="C49" s="196"/>
      <c r="D49" s="196"/>
      <c r="E49" s="196"/>
      <c r="F49" s="196"/>
      <c r="G49" s="196"/>
      <c r="H49" s="196"/>
      <c r="I49" s="196"/>
      <c r="J49" s="196"/>
      <c r="K49" s="196"/>
      <c r="L49" s="196"/>
      <c r="M49" s="196"/>
      <c r="N49" s="196"/>
      <c r="O49" s="196"/>
      <c r="P49" s="196"/>
      <c r="Q49" s="196"/>
      <c r="R49" s="196"/>
      <c r="S49" s="196"/>
      <c r="T49" s="15"/>
      <c r="U49" s="15"/>
      <c r="V49" s="15"/>
      <c r="W49" s="15"/>
      <c r="X49" s="15"/>
      <c r="Y49" s="15"/>
      <c r="Z49" s="15"/>
      <c r="AA49" s="12"/>
      <c r="AB49" s="12"/>
      <c r="AC49" s="12"/>
      <c r="AD49" s="12"/>
      <c r="AE49" s="12"/>
      <c r="AF49" s="16"/>
      <c r="AG49" s="16"/>
      <c r="AH49" s="6"/>
      <c r="AI49" s="6"/>
      <c r="AJ49" s="6"/>
      <c r="AK49" s="6"/>
    </row>
    <row r="50" spans="1:37" s="3" customFormat="1" ht="18" customHeight="1">
      <c r="B50" s="15" t="s">
        <v>214</v>
      </c>
      <c r="C50" s="15"/>
      <c r="D50" s="15"/>
      <c r="E50" s="15"/>
      <c r="F50" s="15"/>
      <c r="G50" s="15"/>
      <c r="H50" s="15"/>
      <c r="I50" s="15"/>
      <c r="J50" s="15"/>
      <c r="K50" s="15"/>
      <c r="L50" s="15"/>
      <c r="M50" s="15"/>
      <c r="N50" s="15"/>
      <c r="O50" s="15"/>
      <c r="P50" s="15"/>
      <c r="Q50" s="15"/>
      <c r="R50" s="15"/>
      <c r="S50" s="15"/>
      <c r="T50" s="15" t="s">
        <v>83</v>
      </c>
      <c r="U50" s="15"/>
      <c r="V50" s="15"/>
      <c r="W50" s="15"/>
      <c r="X50" s="15"/>
      <c r="Y50" s="15"/>
      <c r="Z50" s="15"/>
      <c r="AA50" s="12"/>
      <c r="AB50" s="12"/>
      <c r="AC50" s="12"/>
      <c r="AD50" s="12"/>
      <c r="AE50" s="12"/>
      <c r="AF50" s="16"/>
      <c r="AG50" s="16"/>
      <c r="AH50" s="6"/>
      <c r="AI50" s="6"/>
      <c r="AJ50" s="6"/>
      <c r="AK50" s="6"/>
    </row>
    <row r="51" spans="1:37" s="3" customFormat="1" ht="22.5" customHeight="1">
      <c r="B51" s="28" t="s">
        <v>191</v>
      </c>
      <c r="C51" s="15"/>
      <c r="D51" s="15"/>
      <c r="E51" s="15"/>
      <c r="F51" s="15"/>
      <c r="G51" s="15"/>
      <c r="H51" s="15"/>
      <c r="I51" s="15"/>
      <c r="J51" s="15"/>
      <c r="K51" s="15"/>
      <c r="L51" s="15"/>
      <c r="M51" s="15"/>
      <c r="N51" s="15"/>
      <c r="O51" s="15"/>
      <c r="P51" s="15"/>
      <c r="Q51" s="15"/>
      <c r="R51" s="15"/>
      <c r="S51" s="15"/>
      <c r="T51" s="15"/>
      <c r="U51" s="109" t="s">
        <v>20</v>
      </c>
      <c r="V51" s="15"/>
      <c r="W51" s="15"/>
      <c r="X51" s="15"/>
      <c r="Y51" s="15"/>
      <c r="Z51" s="15"/>
      <c r="AA51" s="12"/>
      <c r="AB51" s="12"/>
      <c r="AC51" s="12"/>
      <c r="AD51" s="12"/>
      <c r="AE51" s="12"/>
      <c r="AF51" s="16"/>
      <c r="AG51" s="16"/>
      <c r="AH51" s="6"/>
      <c r="AI51" s="6"/>
      <c r="AJ51" s="6"/>
      <c r="AK51" s="6"/>
    </row>
    <row r="52" spans="1:37" s="3" customFormat="1" ht="22.5" customHeight="1">
      <c r="B52" s="150"/>
      <c r="C52" s="151"/>
      <c r="D52" s="151"/>
      <c r="E52" s="151"/>
      <c r="F52" s="151"/>
      <c r="G52" s="192"/>
      <c r="H52" s="150" t="s">
        <v>21</v>
      </c>
      <c r="I52" s="151"/>
      <c r="J52" s="151"/>
      <c r="K52" s="151"/>
      <c r="L52" s="151"/>
      <c r="M52" s="151"/>
      <c r="N52" s="151"/>
      <c r="O52" s="192"/>
      <c r="P52" s="152" t="s">
        <v>180</v>
      </c>
      <c r="Q52" s="153"/>
      <c r="R52" s="154"/>
      <c r="S52" s="152" t="s">
        <v>144</v>
      </c>
      <c r="T52" s="153"/>
      <c r="U52" s="154"/>
      <c r="V52" s="75"/>
      <c r="W52" s="15"/>
      <c r="X52" s="15"/>
      <c r="Y52" s="15"/>
      <c r="Z52" s="15"/>
      <c r="AA52" s="12"/>
      <c r="AB52" s="12"/>
      <c r="AC52" s="12"/>
      <c r="AD52" s="12"/>
      <c r="AE52" s="12"/>
      <c r="AF52" s="16"/>
      <c r="AG52" s="16"/>
      <c r="AH52" s="6"/>
      <c r="AI52" s="6"/>
      <c r="AJ52" s="6"/>
      <c r="AK52" s="6"/>
    </row>
    <row r="53" spans="1:37" s="3" customFormat="1" ht="22.5" customHeight="1">
      <c r="B53" s="193" t="s">
        <v>84</v>
      </c>
      <c r="C53" s="29" t="s">
        <v>85</v>
      </c>
      <c r="D53" s="29"/>
      <c r="E53" s="89"/>
      <c r="F53" s="89"/>
      <c r="G53" s="90"/>
      <c r="H53" s="138" t="s">
        <v>86</v>
      </c>
      <c r="I53" s="138"/>
      <c r="J53" s="138"/>
      <c r="K53" s="138"/>
      <c r="L53" s="138"/>
      <c r="M53" s="138"/>
      <c r="N53" s="138"/>
      <c r="O53" s="138"/>
      <c r="P53" s="130">
        <v>40000</v>
      </c>
      <c r="Q53" s="131"/>
      <c r="R53" s="132"/>
      <c r="S53" s="130">
        <v>20000</v>
      </c>
      <c r="T53" s="131"/>
      <c r="U53" s="132"/>
      <c r="V53" s="9"/>
      <c r="W53" s="15"/>
      <c r="X53" s="15"/>
      <c r="Y53" s="15"/>
      <c r="Z53" s="15"/>
      <c r="AA53" s="12"/>
      <c r="AB53" s="12"/>
      <c r="AC53" s="12"/>
      <c r="AD53" s="12"/>
      <c r="AE53" s="12"/>
      <c r="AF53" s="16"/>
      <c r="AG53" s="16"/>
      <c r="AH53" s="6"/>
      <c r="AI53" s="6"/>
      <c r="AJ53" s="6"/>
      <c r="AK53" s="6"/>
    </row>
    <row r="54" spans="1:37" s="3" customFormat="1" ht="22.5" customHeight="1">
      <c r="B54" s="194"/>
      <c r="C54" s="30" t="s">
        <v>62</v>
      </c>
      <c r="D54" s="30"/>
      <c r="E54" s="30"/>
      <c r="F54" s="30"/>
      <c r="G54" s="31"/>
      <c r="H54" s="170" t="s">
        <v>183</v>
      </c>
      <c r="I54" s="170"/>
      <c r="J54" s="170"/>
      <c r="K54" s="170"/>
      <c r="L54" s="170"/>
      <c r="M54" s="170"/>
      <c r="N54" s="170"/>
      <c r="O54" s="170"/>
      <c r="P54" s="130">
        <f>P53*0.1</f>
        <v>4000</v>
      </c>
      <c r="Q54" s="131"/>
      <c r="R54" s="132"/>
      <c r="S54" s="130">
        <f>S53*0.1</f>
        <v>2000</v>
      </c>
      <c r="T54" s="131"/>
      <c r="U54" s="132"/>
      <c r="V54" s="9"/>
      <c r="W54" s="15"/>
      <c r="X54" s="15"/>
      <c r="Y54" s="15"/>
      <c r="Z54" s="15"/>
      <c r="AA54" s="12"/>
      <c r="AB54" s="12"/>
      <c r="AC54" s="12"/>
      <c r="AD54" s="12"/>
      <c r="AE54" s="12"/>
      <c r="AF54" s="16"/>
      <c r="AG54" s="16"/>
      <c r="AH54" s="6"/>
      <c r="AI54" s="6"/>
      <c r="AJ54" s="6"/>
      <c r="AK54" s="6"/>
    </row>
    <row r="55" spans="1:37" s="3" customFormat="1" ht="22.5" customHeight="1" thickBot="1">
      <c r="B55" s="32" t="s">
        <v>65</v>
      </c>
      <c r="C55" s="110"/>
      <c r="D55" s="33"/>
      <c r="E55" s="33"/>
      <c r="F55" s="33"/>
      <c r="G55" s="34"/>
      <c r="H55" s="197" t="s">
        <v>184</v>
      </c>
      <c r="I55" s="198"/>
      <c r="J55" s="198"/>
      <c r="K55" s="198"/>
      <c r="L55" s="198"/>
      <c r="M55" s="198"/>
      <c r="N55" s="198"/>
      <c r="O55" s="198"/>
      <c r="P55" s="189">
        <f>(P53+P54)*0.3</f>
        <v>13200</v>
      </c>
      <c r="Q55" s="190"/>
      <c r="R55" s="191"/>
      <c r="S55" s="189">
        <f>(S53+S54)*0.3</f>
        <v>6600</v>
      </c>
      <c r="T55" s="190"/>
      <c r="U55" s="191"/>
      <c r="V55" s="9"/>
      <c r="W55" s="15"/>
      <c r="X55" s="15"/>
      <c r="Y55" s="15"/>
      <c r="Z55" s="15"/>
      <c r="AA55" s="12"/>
      <c r="AB55" s="12"/>
      <c r="AC55" s="12"/>
      <c r="AD55" s="12"/>
      <c r="AE55" s="12"/>
      <c r="AF55" s="16"/>
      <c r="AG55" s="16"/>
      <c r="AH55" s="6"/>
      <c r="AI55" s="6"/>
      <c r="AJ55" s="6"/>
      <c r="AK55" s="6"/>
    </row>
    <row r="56" spans="1:37" s="3" customFormat="1" ht="22.5" customHeight="1" thickTop="1">
      <c r="B56" s="174" t="s">
        <v>89</v>
      </c>
      <c r="C56" s="175"/>
      <c r="D56" s="175"/>
      <c r="E56" s="175"/>
      <c r="F56" s="175"/>
      <c r="G56" s="175"/>
      <c r="H56" s="175"/>
      <c r="I56" s="175"/>
      <c r="J56" s="175"/>
      <c r="K56" s="175"/>
      <c r="L56" s="175"/>
      <c r="M56" s="175"/>
      <c r="N56" s="175"/>
      <c r="O56" s="176"/>
      <c r="P56" s="177">
        <f>SUM(P53:R55)</f>
        <v>57200</v>
      </c>
      <c r="Q56" s="178"/>
      <c r="R56" s="179"/>
      <c r="S56" s="177">
        <f>SUM(S53:U55)</f>
        <v>28600</v>
      </c>
      <c r="T56" s="178"/>
      <c r="U56" s="179"/>
      <c r="V56" s="9"/>
      <c r="W56" s="15"/>
      <c r="X56" s="15"/>
      <c r="Y56" s="15"/>
      <c r="Z56" s="15"/>
      <c r="AA56" s="12"/>
      <c r="AB56" s="12"/>
      <c r="AC56" s="12"/>
      <c r="AD56" s="12"/>
      <c r="AE56" s="12"/>
      <c r="AF56" s="16"/>
      <c r="AG56" s="16"/>
      <c r="AH56" s="6"/>
      <c r="AI56" s="6"/>
      <c r="AJ56" s="6"/>
      <c r="AK56" s="6"/>
    </row>
    <row r="57" spans="1:37" s="3" customFormat="1" ht="6" customHeight="1">
      <c r="B57" s="82"/>
      <c r="C57" s="82"/>
      <c r="D57" s="82"/>
      <c r="E57" s="82"/>
      <c r="F57" s="82"/>
      <c r="G57" s="82"/>
      <c r="H57" s="82"/>
      <c r="I57" s="82"/>
      <c r="J57" s="82"/>
      <c r="K57" s="82"/>
      <c r="L57" s="82"/>
      <c r="M57" s="82"/>
      <c r="N57" s="82"/>
      <c r="O57" s="82"/>
      <c r="P57" s="26"/>
      <c r="Q57" s="26"/>
      <c r="R57" s="26"/>
      <c r="S57" s="26"/>
      <c r="T57" s="26"/>
      <c r="U57" s="26"/>
      <c r="V57" s="9"/>
      <c r="W57" s="15"/>
    </row>
    <row r="58" spans="1:37" s="3" customFormat="1" ht="18" customHeight="1">
      <c r="B58" s="15" t="s">
        <v>71</v>
      </c>
      <c r="C58" s="15"/>
      <c r="D58" s="15"/>
      <c r="E58" s="15"/>
      <c r="F58" s="15"/>
      <c r="G58" s="15"/>
      <c r="H58" s="15"/>
      <c r="I58" s="15"/>
      <c r="J58" s="15"/>
      <c r="K58" s="15"/>
      <c r="L58" s="15"/>
      <c r="M58" s="15"/>
      <c r="N58" s="15"/>
      <c r="O58" s="15"/>
      <c r="P58" s="15"/>
      <c r="R58" s="15"/>
      <c r="S58" s="15"/>
      <c r="T58" s="15"/>
      <c r="U58" s="15"/>
      <c r="V58" s="15"/>
      <c r="W58" s="15"/>
      <c r="X58" s="15"/>
      <c r="Y58" s="15"/>
      <c r="Z58" s="15"/>
      <c r="AA58" s="12"/>
      <c r="AB58" s="12"/>
      <c r="AC58" s="12"/>
      <c r="AD58" s="12"/>
      <c r="AE58" s="12"/>
      <c r="AF58" s="16"/>
      <c r="AG58" s="16"/>
      <c r="AH58" s="6"/>
      <c r="AI58" s="6"/>
      <c r="AJ58" s="6"/>
      <c r="AK58" s="6"/>
    </row>
    <row r="59" spans="1:37" s="3" customFormat="1" ht="18" customHeight="1">
      <c r="B59" s="15" t="s">
        <v>185</v>
      </c>
      <c r="C59" s="15"/>
      <c r="D59" s="15"/>
      <c r="E59" s="15"/>
      <c r="F59" s="15"/>
      <c r="G59" s="15"/>
      <c r="H59" s="15"/>
      <c r="I59" s="15"/>
      <c r="J59" s="15"/>
      <c r="K59" s="15"/>
      <c r="L59" s="15"/>
      <c r="M59" s="15"/>
      <c r="N59" s="15"/>
      <c r="O59" s="15"/>
      <c r="P59" s="15"/>
      <c r="Q59" s="15"/>
      <c r="R59" s="15"/>
      <c r="S59" s="15"/>
      <c r="T59" s="15"/>
      <c r="U59" s="15"/>
      <c r="V59" s="15"/>
      <c r="W59" s="15"/>
      <c r="X59" s="15"/>
      <c r="Y59" s="15"/>
      <c r="Z59" s="15"/>
      <c r="AA59" s="12"/>
      <c r="AB59" s="12"/>
      <c r="AC59" s="12"/>
      <c r="AD59" s="12"/>
      <c r="AE59" s="12"/>
      <c r="AF59" s="16"/>
      <c r="AG59" s="16"/>
      <c r="AH59" s="6"/>
      <c r="AI59" s="6"/>
      <c r="AJ59" s="6"/>
      <c r="AK59" s="6"/>
    </row>
    <row r="60" spans="1:37" s="3" customFormat="1" ht="9.6" customHeight="1">
      <c r="A60" s="111"/>
      <c r="B60" s="112"/>
      <c r="C60" s="112"/>
      <c r="D60" s="112"/>
      <c r="E60" s="112"/>
      <c r="F60" s="112"/>
      <c r="G60" s="112"/>
      <c r="H60" s="112"/>
      <c r="I60" s="112"/>
      <c r="J60" s="112"/>
      <c r="K60" s="112"/>
      <c r="L60" s="112"/>
      <c r="M60" s="112"/>
      <c r="N60" s="112"/>
      <c r="O60" s="112"/>
      <c r="P60" s="112"/>
      <c r="Q60" s="112"/>
      <c r="R60" s="112"/>
      <c r="S60" s="112"/>
      <c r="T60" s="112"/>
      <c r="U60" s="112"/>
      <c r="V60" s="15"/>
      <c r="W60" s="15"/>
      <c r="X60" s="15"/>
      <c r="Y60" s="15"/>
      <c r="Z60" s="15"/>
      <c r="AA60" s="12"/>
      <c r="AB60" s="12"/>
      <c r="AC60" s="12"/>
      <c r="AD60" s="12"/>
      <c r="AE60" s="12"/>
      <c r="AF60" s="16"/>
      <c r="AG60" s="16"/>
      <c r="AH60" s="6"/>
      <c r="AI60" s="6"/>
      <c r="AJ60" s="6"/>
      <c r="AK60" s="6"/>
    </row>
    <row r="61" spans="1:37" s="3" customFormat="1" ht="22.5" customHeight="1">
      <c r="B61" s="28" t="s">
        <v>192</v>
      </c>
      <c r="C61" s="15"/>
      <c r="D61" s="15"/>
      <c r="E61" s="15"/>
      <c r="F61" s="15"/>
      <c r="G61" s="15"/>
      <c r="H61" s="15"/>
      <c r="I61" s="15"/>
      <c r="J61" s="15"/>
      <c r="K61" s="15"/>
      <c r="L61" s="15"/>
      <c r="M61" s="15"/>
      <c r="N61" s="15"/>
      <c r="O61" s="15"/>
      <c r="P61" s="15"/>
      <c r="Q61" s="15"/>
      <c r="R61" s="109" t="s">
        <v>20</v>
      </c>
      <c r="S61" s="15"/>
      <c r="T61" s="15"/>
      <c r="V61" s="15"/>
      <c r="W61" s="15"/>
      <c r="X61" s="15"/>
      <c r="Y61" s="15"/>
      <c r="Z61" s="15"/>
      <c r="AA61" s="12"/>
      <c r="AB61" s="12"/>
      <c r="AC61" s="12"/>
      <c r="AD61" s="12"/>
      <c r="AE61" s="12"/>
      <c r="AF61" s="16"/>
      <c r="AG61" s="16"/>
      <c r="AH61" s="6"/>
      <c r="AI61" s="6"/>
      <c r="AJ61" s="6"/>
      <c r="AK61" s="6"/>
    </row>
    <row r="62" spans="1:37" s="3" customFormat="1" ht="22.5" customHeight="1">
      <c r="B62" s="150"/>
      <c r="C62" s="151"/>
      <c r="D62" s="151"/>
      <c r="E62" s="151"/>
      <c r="F62" s="151"/>
      <c r="G62" s="192"/>
      <c r="H62" s="150" t="s">
        <v>21</v>
      </c>
      <c r="I62" s="151"/>
      <c r="J62" s="151"/>
      <c r="K62" s="151"/>
      <c r="L62" s="151"/>
      <c r="M62" s="151"/>
      <c r="N62" s="151"/>
      <c r="O62" s="192"/>
      <c r="P62" s="152" t="s">
        <v>90</v>
      </c>
      <c r="Q62" s="153"/>
      <c r="R62" s="154"/>
      <c r="S62" s="75"/>
      <c r="T62" s="15"/>
      <c r="U62" s="15"/>
      <c r="V62" s="15"/>
      <c r="W62" s="15"/>
      <c r="X62" s="12"/>
      <c r="Y62" s="12"/>
      <c r="Z62" s="12"/>
      <c r="AA62" s="12"/>
      <c r="AB62" s="12"/>
      <c r="AC62" s="16"/>
      <c r="AD62" s="16"/>
      <c r="AE62" s="6"/>
      <c r="AF62" s="6"/>
      <c r="AG62" s="6"/>
      <c r="AH62" s="6"/>
    </row>
    <row r="63" spans="1:37" s="3" customFormat="1" ht="22.5" customHeight="1">
      <c r="B63" s="193" t="s">
        <v>84</v>
      </c>
      <c r="C63" s="29" t="s">
        <v>91</v>
      </c>
      <c r="D63" s="29"/>
      <c r="E63" s="89"/>
      <c r="F63" s="89"/>
      <c r="G63" s="90"/>
      <c r="H63" s="138" t="s">
        <v>92</v>
      </c>
      <c r="I63" s="138"/>
      <c r="J63" s="138"/>
      <c r="K63" s="138"/>
      <c r="L63" s="138"/>
      <c r="M63" s="138"/>
      <c r="N63" s="138"/>
      <c r="O63" s="138"/>
      <c r="P63" s="130">
        <v>10000</v>
      </c>
      <c r="Q63" s="131"/>
      <c r="R63" s="132"/>
      <c r="S63" s="9"/>
      <c r="T63" s="15"/>
      <c r="U63" s="15"/>
      <c r="V63" s="15"/>
      <c r="W63" s="15"/>
      <c r="X63" s="12"/>
      <c r="Y63" s="12"/>
      <c r="Z63" s="12"/>
      <c r="AA63" s="12"/>
      <c r="AB63" s="12"/>
      <c r="AC63" s="16"/>
      <c r="AD63" s="16"/>
      <c r="AE63" s="6"/>
      <c r="AF63" s="6"/>
      <c r="AG63" s="6"/>
      <c r="AH63" s="6"/>
    </row>
    <row r="64" spans="1:37" s="3" customFormat="1" ht="22.5" customHeight="1">
      <c r="B64" s="194"/>
      <c r="C64" s="30" t="s">
        <v>62</v>
      </c>
      <c r="D64" s="30"/>
      <c r="E64" s="30"/>
      <c r="F64" s="30"/>
      <c r="G64" s="31"/>
      <c r="H64" s="170" t="s">
        <v>186</v>
      </c>
      <c r="I64" s="170"/>
      <c r="J64" s="170"/>
      <c r="K64" s="170"/>
      <c r="L64" s="170"/>
      <c r="M64" s="170"/>
      <c r="N64" s="170"/>
      <c r="O64" s="170"/>
      <c r="P64" s="130">
        <f>P63*0.1</f>
        <v>1000</v>
      </c>
      <c r="Q64" s="131"/>
      <c r="R64" s="132"/>
      <c r="S64" s="9"/>
      <c r="T64" s="15"/>
      <c r="U64" s="15"/>
      <c r="V64" s="15"/>
      <c r="W64" s="15"/>
      <c r="X64" s="12"/>
      <c r="Y64" s="12"/>
      <c r="Z64" s="12"/>
      <c r="AA64" s="12"/>
      <c r="AB64" s="12"/>
      <c r="AC64" s="16"/>
      <c r="AD64" s="16"/>
      <c r="AE64" s="6"/>
      <c r="AF64" s="6"/>
      <c r="AG64" s="6"/>
      <c r="AH64" s="6"/>
    </row>
    <row r="65" spans="1:37" s="3" customFormat="1" ht="22.5" customHeight="1" thickBot="1">
      <c r="B65" s="32" t="s">
        <v>65</v>
      </c>
      <c r="C65" s="110"/>
      <c r="D65" s="33"/>
      <c r="E65" s="33"/>
      <c r="F65" s="33"/>
      <c r="G65" s="34"/>
      <c r="H65" s="197" t="s">
        <v>184</v>
      </c>
      <c r="I65" s="198"/>
      <c r="J65" s="198"/>
      <c r="K65" s="198"/>
      <c r="L65" s="198"/>
      <c r="M65" s="198"/>
      <c r="N65" s="198"/>
      <c r="O65" s="198"/>
      <c r="P65" s="189">
        <f>(P63+P64)*0.3</f>
        <v>3300</v>
      </c>
      <c r="Q65" s="190"/>
      <c r="R65" s="191"/>
      <c r="S65" s="9"/>
      <c r="T65" s="15"/>
      <c r="U65" s="15"/>
      <c r="V65" s="15"/>
      <c r="W65" s="15"/>
      <c r="X65" s="12"/>
      <c r="Y65" s="12"/>
      <c r="Z65" s="12"/>
      <c r="AA65" s="12"/>
      <c r="AB65" s="12"/>
      <c r="AC65" s="16"/>
      <c r="AD65" s="16"/>
      <c r="AE65" s="6"/>
      <c r="AF65" s="6"/>
      <c r="AG65" s="6"/>
      <c r="AH65" s="6"/>
    </row>
    <row r="66" spans="1:37" s="3" customFormat="1" ht="22.5" customHeight="1" thickTop="1">
      <c r="B66" s="174" t="s">
        <v>89</v>
      </c>
      <c r="C66" s="175"/>
      <c r="D66" s="175"/>
      <c r="E66" s="175"/>
      <c r="F66" s="175"/>
      <c r="G66" s="175"/>
      <c r="H66" s="175"/>
      <c r="I66" s="175"/>
      <c r="J66" s="175"/>
      <c r="K66" s="175"/>
      <c r="L66" s="175"/>
      <c r="M66" s="175"/>
      <c r="N66" s="175"/>
      <c r="O66" s="176"/>
      <c r="P66" s="177">
        <f>SUM(P63:R65)</f>
        <v>14300</v>
      </c>
      <c r="Q66" s="178"/>
      <c r="R66" s="179"/>
      <c r="S66" s="9"/>
      <c r="T66" s="15"/>
      <c r="U66" s="15"/>
      <c r="V66" s="15"/>
      <c r="W66" s="15"/>
      <c r="X66" s="12"/>
      <c r="Y66" s="12"/>
      <c r="Z66" s="12"/>
      <c r="AA66" s="12"/>
      <c r="AB66" s="12"/>
      <c r="AC66" s="16"/>
      <c r="AD66" s="16"/>
      <c r="AE66" s="6"/>
      <c r="AF66" s="6"/>
      <c r="AG66" s="6"/>
      <c r="AH66" s="6"/>
    </row>
    <row r="67" spans="1:37" s="3" customFormat="1" ht="6" customHeight="1">
      <c r="B67" s="82"/>
      <c r="C67" s="82"/>
      <c r="D67" s="82"/>
      <c r="E67" s="82"/>
      <c r="F67" s="82"/>
      <c r="G67" s="82"/>
      <c r="H67" s="82"/>
      <c r="I67" s="82"/>
      <c r="J67" s="82"/>
      <c r="K67" s="82"/>
      <c r="L67" s="82"/>
      <c r="M67" s="82"/>
      <c r="N67" s="82"/>
      <c r="O67" s="82"/>
      <c r="P67" s="26"/>
      <c r="Q67" s="26"/>
      <c r="R67" s="26"/>
      <c r="S67" s="26"/>
      <c r="T67" s="26"/>
      <c r="U67" s="26"/>
      <c r="V67" s="9"/>
      <c r="W67" s="15"/>
    </row>
    <row r="68" spans="1:37" s="3" customFormat="1" ht="18" customHeight="1">
      <c r="B68" s="15" t="s">
        <v>71</v>
      </c>
      <c r="C68" s="15"/>
      <c r="D68" s="15"/>
      <c r="E68" s="15"/>
      <c r="F68" s="15"/>
      <c r="G68" s="15"/>
      <c r="H68" s="15"/>
      <c r="I68" s="15"/>
      <c r="J68" s="15"/>
      <c r="K68" s="15"/>
      <c r="L68" s="15"/>
      <c r="M68" s="15"/>
      <c r="N68" s="15"/>
      <c r="O68" s="15"/>
      <c r="P68" s="15"/>
      <c r="R68" s="15"/>
      <c r="S68" s="15"/>
      <c r="T68" s="15"/>
      <c r="U68" s="15"/>
      <c r="V68" s="15"/>
      <c r="W68" s="15"/>
      <c r="X68" s="15"/>
      <c r="Y68" s="15"/>
      <c r="Z68" s="15"/>
      <c r="AA68" s="12"/>
      <c r="AB68" s="12"/>
      <c r="AC68" s="12"/>
      <c r="AD68" s="12"/>
      <c r="AE68" s="12"/>
      <c r="AF68" s="16"/>
      <c r="AG68" s="16"/>
      <c r="AH68" s="6"/>
      <c r="AI68" s="6"/>
      <c r="AJ68" s="6"/>
      <c r="AK68" s="6"/>
    </row>
    <row r="69" spans="1:37" s="3" customFormat="1" ht="18" customHeight="1">
      <c r="B69" s="15" t="s">
        <v>185</v>
      </c>
      <c r="C69" s="15"/>
      <c r="D69" s="15"/>
      <c r="E69" s="15"/>
      <c r="F69" s="15"/>
      <c r="G69" s="15"/>
      <c r="H69" s="15"/>
      <c r="I69" s="15"/>
      <c r="J69" s="15"/>
      <c r="K69" s="15"/>
      <c r="L69" s="15"/>
      <c r="M69" s="15"/>
      <c r="N69" s="15"/>
      <c r="O69" s="15"/>
      <c r="P69" s="15"/>
      <c r="Q69" s="15"/>
      <c r="R69" s="15"/>
      <c r="S69" s="15"/>
      <c r="T69" s="15"/>
      <c r="U69" s="15"/>
      <c r="V69" s="15"/>
      <c r="W69" s="15"/>
      <c r="X69" s="15"/>
      <c r="Y69" s="15"/>
      <c r="Z69" s="15"/>
      <c r="AA69" s="12"/>
      <c r="AB69" s="12"/>
      <c r="AC69" s="12"/>
      <c r="AD69" s="12"/>
      <c r="AE69" s="12"/>
      <c r="AF69" s="16"/>
      <c r="AG69" s="16"/>
      <c r="AH69" s="6"/>
      <c r="AI69" s="6"/>
      <c r="AJ69" s="6"/>
      <c r="AK69" s="6"/>
    </row>
    <row r="70" spans="1:37" s="3" customFormat="1" ht="10.199999999999999" customHeight="1">
      <c r="A70" s="111"/>
      <c r="B70" s="112"/>
      <c r="C70" s="112"/>
      <c r="D70" s="112"/>
      <c r="E70" s="112"/>
      <c r="F70" s="112"/>
      <c r="G70" s="112"/>
      <c r="H70" s="112"/>
      <c r="I70" s="112"/>
      <c r="J70" s="112"/>
      <c r="K70" s="112"/>
      <c r="L70" s="112"/>
      <c r="M70" s="112"/>
      <c r="N70" s="112"/>
      <c r="O70" s="112"/>
      <c r="P70" s="112"/>
      <c r="Q70" s="112"/>
      <c r="R70" s="112"/>
      <c r="S70" s="112"/>
      <c r="T70" s="112"/>
      <c r="U70" s="112"/>
      <c r="V70" s="15"/>
      <c r="W70" s="15"/>
      <c r="X70" s="15"/>
      <c r="Y70" s="15"/>
      <c r="Z70" s="15"/>
      <c r="AA70" s="12"/>
      <c r="AB70" s="12"/>
      <c r="AC70" s="12"/>
      <c r="AD70" s="12"/>
      <c r="AE70" s="12"/>
      <c r="AF70" s="16"/>
      <c r="AG70" s="16"/>
      <c r="AH70" s="6"/>
      <c r="AI70" s="6"/>
      <c r="AJ70" s="6"/>
      <c r="AK70" s="6"/>
    </row>
    <row r="71" spans="1:37" s="3" customFormat="1" ht="22.5" customHeight="1">
      <c r="B71" s="28" t="s">
        <v>93</v>
      </c>
      <c r="C71" s="15"/>
      <c r="D71" s="15"/>
      <c r="E71" s="15"/>
      <c r="F71" s="15"/>
      <c r="G71" s="15"/>
      <c r="H71" s="15"/>
      <c r="I71" s="15"/>
      <c r="J71" s="15"/>
      <c r="K71" s="15"/>
      <c r="L71" s="15"/>
      <c r="M71" s="15"/>
      <c r="N71" s="15"/>
      <c r="O71" s="15"/>
      <c r="P71" s="15"/>
      <c r="Q71" s="15"/>
      <c r="R71" s="109" t="s">
        <v>20</v>
      </c>
      <c r="S71" s="15"/>
      <c r="T71" s="15"/>
      <c r="U71" s="15"/>
      <c r="V71" s="15"/>
      <c r="W71" s="15"/>
      <c r="X71" s="15"/>
      <c r="Y71" s="15"/>
      <c r="Z71" s="15"/>
      <c r="AA71" s="12"/>
      <c r="AB71" s="12"/>
      <c r="AC71" s="12"/>
      <c r="AD71" s="12"/>
      <c r="AE71" s="12"/>
      <c r="AF71" s="16"/>
      <c r="AG71" s="16"/>
      <c r="AH71" s="6"/>
      <c r="AI71" s="6"/>
      <c r="AJ71" s="6"/>
      <c r="AK71" s="6"/>
    </row>
    <row r="72" spans="1:37" s="3" customFormat="1" ht="22.5" customHeight="1">
      <c r="B72" s="149"/>
      <c r="C72" s="149"/>
      <c r="D72" s="149"/>
      <c r="E72" s="149"/>
      <c r="F72" s="149"/>
      <c r="G72" s="149"/>
      <c r="H72" s="150" t="s">
        <v>21</v>
      </c>
      <c r="I72" s="151"/>
      <c r="J72" s="151"/>
      <c r="K72" s="151"/>
      <c r="L72" s="151"/>
      <c r="M72" s="151"/>
      <c r="N72" s="151"/>
      <c r="O72" s="151"/>
      <c r="P72" s="173" t="s">
        <v>94</v>
      </c>
      <c r="Q72" s="173"/>
      <c r="R72" s="173"/>
      <c r="S72" s="15"/>
      <c r="T72" s="15"/>
      <c r="U72" s="15"/>
      <c r="V72" s="15"/>
      <c r="W72" s="15"/>
      <c r="X72" s="15"/>
      <c r="Y72" s="15"/>
      <c r="Z72" s="15"/>
      <c r="AA72" s="12"/>
      <c r="AB72" s="12"/>
      <c r="AC72" s="12"/>
      <c r="AD72" s="12"/>
      <c r="AE72" s="12"/>
      <c r="AF72" s="16"/>
      <c r="AG72" s="16"/>
      <c r="AH72" s="6"/>
      <c r="AI72" s="6"/>
      <c r="AJ72" s="6"/>
      <c r="AK72" s="6"/>
    </row>
    <row r="73" spans="1:37" s="3" customFormat="1" ht="22.5" customHeight="1">
      <c r="B73" s="88" t="s">
        <v>95</v>
      </c>
      <c r="C73" s="35" t="s">
        <v>96</v>
      </c>
      <c r="D73" s="35"/>
      <c r="E73" s="35"/>
      <c r="F73" s="35"/>
      <c r="G73" s="36"/>
      <c r="H73" s="224" t="s">
        <v>97</v>
      </c>
      <c r="I73" s="225"/>
      <c r="J73" s="225"/>
      <c r="K73" s="225"/>
      <c r="L73" s="225"/>
      <c r="M73" s="225"/>
      <c r="N73" s="225"/>
      <c r="O73" s="225"/>
      <c r="P73" s="226">
        <v>50000</v>
      </c>
      <c r="Q73" s="227"/>
      <c r="R73" s="228"/>
      <c r="S73" s="15"/>
      <c r="T73" s="15"/>
      <c r="U73" s="15"/>
      <c r="V73" s="15"/>
      <c r="W73" s="15"/>
      <c r="X73" s="15"/>
      <c r="Y73" s="15"/>
      <c r="Z73" s="15"/>
      <c r="AA73" s="12"/>
      <c r="AB73" s="12"/>
      <c r="AC73" s="12"/>
      <c r="AD73" s="12"/>
      <c r="AE73" s="12"/>
      <c r="AF73" s="16"/>
      <c r="AG73" s="16"/>
      <c r="AH73" s="6"/>
      <c r="AI73" s="6"/>
      <c r="AJ73" s="6"/>
      <c r="AK73" s="6"/>
    </row>
    <row r="74" spans="1:37" s="3" customFormat="1" ht="22.5" customHeight="1">
      <c r="B74" s="229" t="s">
        <v>98</v>
      </c>
      <c r="C74" s="30" t="s">
        <v>99</v>
      </c>
      <c r="D74" s="30"/>
      <c r="E74" s="30"/>
      <c r="F74" s="30"/>
      <c r="G74" s="31"/>
      <c r="H74" s="138" t="s">
        <v>100</v>
      </c>
      <c r="I74" s="138"/>
      <c r="J74" s="138"/>
      <c r="K74" s="138"/>
      <c r="L74" s="138"/>
      <c r="M74" s="138"/>
      <c r="N74" s="138"/>
      <c r="O74" s="138"/>
      <c r="P74" s="226" t="str">
        <f>IF(W37="","未選択",IF(W37="外部CRC",0,30000))</f>
        <v>未選択</v>
      </c>
      <c r="Q74" s="227"/>
      <c r="R74" s="228"/>
      <c r="S74" s="15"/>
      <c r="T74" s="15"/>
      <c r="U74" s="15"/>
      <c r="V74" s="15"/>
      <c r="W74" s="15"/>
      <c r="X74" s="15"/>
      <c r="Y74" s="15"/>
      <c r="Z74" s="15"/>
      <c r="AA74" s="12"/>
      <c r="AB74" s="12"/>
      <c r="AC74" s="12"/>
      <c r="AD74" s="12"/>
      <c r="AE74" s="12"/>
      <c r="AF74" s="16"/>
      <c r="AG74" s="16"/>
      <c r="AH74" s="6"/>
      <c r="AI74" s="6"/>
      <c r="AJ74" s="6"/>
      <c r="AK74" s="6"/>
    </row>
    <row r="75" spans="1:37" s="3" customFormat="1" ht="22.5" customHeight="1">
      <c r="B75" s="229"/>
      <c r="C75" s="30" t="s">
        <v>62</v>
      </c>
      <c r="D75" s="30"/>
      <c r="E75" s="30"/>
      <c r="F75" s="30"/>
      <c r="G75" s="31"/>
      <c r="H75" s="230" t="s">
        <v>101</v>
      </c>
      <c r="I75" s="230"/>
      <c r="J75" s="230"/>
      <c r="K75" s="230"/>
      <c r="L75" s="230"/>
      <c r="M75" s="230"/>
      <c r="N75" s="230"/>
      <c r="O75" s="230"/>
      <c r="P75" s="226">
        <f>SUM(P73:R74)*0.1</f>
        <v>5000</v>
      </c>
      <c r="Q75" s="227"/>
      <c r="R75" s="228"/>
      <c r="S75" s="15"/>
      <c r="T75" s="15"/>
      <c r="U75" s="15"/>
      <c r="V75" s="15"/>
      <c r="W75" s="15"/>
      <c r="X75" s="15"/>
      <c r="Y75" s="15"/>
      <c r="Z75" s="15"/>
      <c r="AA75" s="12"/>
      <c r="AB75" s="12"/>
      <c r="AC75" s="12"/>
      <c r="AD75" s="12"/>
      <c r="AE75" s="12"/>
      <c r="AF75" s="16"/>
      <c r="AG75" s="16"/>
      <c r="AH75" s="6"/>
      <c r="AI75" s="6"/>
      <c r="AJ75" s="6"/>
      <c r="AK75" s="6"/>
    </row>
    <row r="76" spans="1:37" s="3" customFormat="1" ht="22.5" customHeight="1" thickBot="1">
      <c r="B76" s="32" t="s">
        <v>65</v>
      </c>
      <c r="C76" s="113"/>
      <c r="D76" s="33"/>
      <c r="E76" s="33"/>
      <c r="F76" s="33"/>
      <c r="G76" s="34"/>
      <c r="H76" s="197" t="s">
        <v>187</v>
      </c>
      <c r="I76" s="198"/>
      <c r="J76" s="198"/>
      <c r="K76" s="198"/>
      <c r="L76" s="198"/>
      <c r="M76" s="198"/>
      <c r="N76" s="198"/>
      <c r="O76" s="198"/>
      <c r="P76" s="218">
        <f>SUM(P73:R75)*0.3</f>
        <v>16500</v>
      </c>
      <c r="Q76" s="219"/>
      <c r="R76" s="220"/>
      <c r="S76" s="15"/>
      <c r="T76" s="15"/>
      <c r="U76" s="15"/>
      <c r="V76" s="15"/>
      <c r="W76" s="15"/>
      <c r="X76" s="15"/>
      <c r="Y76" s="15"/>
      <c r="Z76" s="15"/>
      <c r="AA76" s="12"/>
      <c r="AB76" s="12"/>
      <c r="AC76" s="12"/>
      <c r="AD76" s="12"/>
      <c r="AE76" s="12"/>
      <c r="AF76" s="16"/>
      <c r="AG76" s="16"/>
      <c r="AH76" s="6"/>
      <c r="AI76" s="6"/>
      <c r="AJ76" s="6"/>
      <c r="AK76" s="6"/>
    </row>
    <row r="77" spans="1:37" s="3" customFormat="1" ht="22.5" customHeight="1" thickTop="1">
      <c r="B77" s="174" t="s">
        <v>102</v>
      </c>
      <c r="C77" s="175"/>
      <c r="D77" s="175"/>
      <c r="E77" s="175"/>
      <c r="F77" s="175"/>
      <c r="G77" s="175"/>
      <c r="H77" s="175"/>
      <c r="I77" s="175"/>
      <c r="J77" s="175"/>
      <c r="K77" s="175"/>
      <c r="L77" s="175"/>
      <c r="M77" s="175"/>
      <c r="N77" s="175"/>
      <c r="O77" s="176"/>
      <c r="P77" s="221">
        <f>SUM(P73:R76)</f>
        <v>71500</v>
      </c>
      <c r="Q77" s="222"/>
      <c r="R77" s="223"/>
      <c r="S77" s="15"/>
      <c r="T77" s="15"/>
      <c r="U77" s="15"/>
      <c r="V77" s="15"/>
      <c r="W77" s="15"/>
      <c r="X77" s="15"/>
      <c r="Y77" s="15"/>
      <c r="Z77" s="15"/>
      <c r="AA77" s="12"/>
      <c r="AB77" s="12"/>
      <c r="AC77" s="12"/>
      <c r="AD77" s="12"/>
      <c r="AE77" s="12"/>
      <c r="AF77" s="16"/>
      <c r="AG77" s="16"/>
      <c r="AH77" s="6"/>
      <c r="AI77" s="6"/>
      <c r="AJ77" s="6"/>
      <c r="AK77" s="6"/>
    </row>
    <row r="78" spans="1:37" s="3" customFormat="1" ht="6" customHeight="1">
      <c r="B78" s="82"/>
      <c r="C78" s="82"/>
      <c r="D78" s="82"/>
      <c r="E78" s="82"/>
      <c r="F78" s="82"/>
      <c r="G78" s="82"/>
      <c r="H78" s="82"/>
      <c r="I78" s="82"/>
      <c r="J78" s="82"/>
      <c r="K78" s="82"/>
      <c r="L78" s="82"/>
      <c r="M78" s="82"/>
      <c r="N78" s="82"/>
      <c r="O78" s="82"/>
      <c r="P78" s="26"/>
      <c r="Q78" s="26"/>
      <c r="R78" s="26"/>
      <c r="S78" s="26"/>
      <c r="T78" s="26"/>
      <c r="U78" s="26"/>
      <c r="V78" s="9"/>
      <c r="W78" s="15"/>
    </row>
    <row r="79" spans="1:37" s="3" customFormat="1" ht="18" customHeight="1">
      <c r="B79" s="15" t="s">
        <v>71</v>
      </c>
      <c r="C79" s="15"/>
      <c r="D79" s="15"/>
      <c r="E79" s="15"/>
      <c r="F79" s="15"/>
      <c r="G79" s="15"/>
      <c r="H79" s="15"/>
      <c r="I79" s="15"/>
      <c r="J79" s="15"/>
      <c r="K79" s="15"/>
      <c r="L79" s="15"/>
      <c r="M79" s="15"/>
      <c r="N79" s="15"/>
      <c r="O79" s="15"/>
      <c r="P79" s="15"/>
      <c r="R79" s="15"/>
      <c r="S79" s="15"/>
      <c r="T79" s="15"/>
      <c r="U79" s="15"/>
      <c r="V79" s="15"/>
      <c r="W79" s="15"/>
      <c r="X79" s="15"/>
      <c r="Y79" s="15"/>
      <c r="Z79" s="15"/>
      <c r="AA79" s="12"/>
      <c r="AB79" s="12"/>
      <c r="AC79" s="12"/>
      <c r="AD79" s="12"/>
      <c r="AE79" s="12"/>
      <c r="AF79" s="16"/>
      <c r="AG79" s="16"/>
      <c r="AH79" s="6"/>
      <c r="AI79" s="6"/>
      <c r="AJ79" s="6"/>
      <c r="AK79" s="6"/>
    </row>
    <row r="80" spans="1:37" s="3" customFormat="1" ht="18" customHeight="1">
      <c r="B80" s="15" t="s">
        <v>103</v>
      </c>
      <c r="C80" s="15"/>
      <c r="D80" s="15"/>
      <c r="E80" s="15"/>
      <c r="F80" s="15"/>
      <c r="G80" s="15"/>
      <c r="H80" s="15"/>
      <c r="I80" s="15"/>
      <c r="J80" s="15"/>
      <c r="K80" s="15"/>
      <c r="L80" s="15"/>
      <c r="M80" s="15"/>
      <c r="N80" s="15"/>
      <c r="O80" s="15"/>
      <c r="P80" s="15"/>
      <c r="Q80" s="15"/>
      <c r="R80" s="15"/>
      <c r="S80" s="15"/>
      <c r="T80" s="15"/>
      <c r="U80" s="15"/>
      <c r="V80" s="15"/>
      <c r="W80" s="15"/>
      <c r="X80" s="15"/>
      <c r="Y80" s="15"/>
      <c r="Z80" s="15"/>
      <c r="AA80" s="12"/>
      <c r="AB80" s="12"/>
      <c r="AC80" s="12"/>
      <c r="AD80" s="12"/>
      <c r="AE80" s="12"/>
      <c r="AF80" s="16"/>
      <c r="AG80" s="16"/>
      <c r="AH80" s="6"/>
      <c r="AI80" s="6"/>
      <c r="AJ80" s="6"/>
      <c r="AK80" s="6"/>
    </row>
    <row r="81" spans="1:37" s="3" customFormat="1" ht="18" customHeight="1">
      <c r="B81" s="15" t="s">
        <v>104</v>
      </c>
      <c r="C81" s="15"/>
      <c r="D81" s="15"/>
      <c r="E81" s="15"/>
      <c r="F81" s="15"/>
      <c r="G81" s="15"/>
      <c r="H81" s="15"/>
      <c r="I81" s="15"/>
      <c r="J81" s="15"/>
      <c r="K81" s="15"/>
      <c r="L81" s="15"/>
      <c r="M81" s="15"/>
      <c r="N81" s="15"/>
      <c r="O81" s="15"/>
      <c r="P81" s="15"/>
      <c r="Q81" s="15"/>
      <c r="R81" s="15"/>
      <c r="S81" s="15"/>
      <c r="T81" s="15"/>
      <c r="U81" s="15"/>
      <c r="V81" s="15"/>
      <c r="W81" s="15"/>
      <c r="X81" s="15"/>
      <c r="Y81" s="15"/>
      <c r="Z81" s="15"/>
      <c r="AA81" s="12"/>
      <c r="AB81" s="12"/>
      <c r="AC81" s="12"/>
      <c r="AD81" s="12"/>
      <c r="AE81" s="12"/>
      <c r="AF81" s="16"/>
      <c r="AG81" s="16"/>
      <c r="AH81" s="6"/>
      <c r="AI81" s="6"/>
      <c r="AJ81" s="6"/>
      <c r="AK81" s="6"/>
    </row>
    <row r="82" spans="1:37" s="3" customFormat="1" ht="18" customHeight="1">
      <c r="B82" s="15" t="s">
        <v>105</v>
      </c>
      <c r="C82" s="15"/>
      <c r="D82" s="15"/>
      <c r="E82" s="15"/>
      <c r="F82" s="15"/>
      <c r="G82" s="15"/>
      <c r="H82" s="15"/>
      <c r="I82" s="15"/>
      <c r="J82" s="15"/>
      <c r="K82" s="15"/>
      <c r="L82" s="15"/>
      <c r="M82" s="15"/>
      <c r="N82" s="15"/>
      <c r="O82" s="15"/>
      <c r="P82" s="15"/>
      <c r="Q82" s="15"/>
      <c r="R82" s="15"/>
      <c r="S82" s="15"/>
      <c r="T82" s="15"/>
      <c r="U82" s="15"/>
      <c r="V82" s="15"/>
      <c r="W82" s="15"/>
      <c r="X82" s="15"/>
      <c r="Y82" s="15"/>
      <c r="Z82" s="15"/>
      <c r="AA82" s="12"/>
      <c r="AB82" s="12"/>
      <c r="AC82" s="12"/>
      <c r="AD82" s="12"/>
      <c r="AE82" s="12"/>
      <c r="AF82" s="16"/>
      <c r="AG82" s="16"/>
      <c r="AH82" s="6"/>
      <c r="AI82" s="6"/>
      <c r="AJ82" s="6"/>
      <c r="AK82" s="6"/>
    </row>
    <row r="83" spans="1:37" s="3" customFormat="1" ht="18" customHeight="1">
      <c r="B83" s="15" t="s">
        <v>188</v>
      </c>
      <c r="C83" s="15"/>
      <c r="D83" s="15"/>
      <c r="E83" s="15"/>
      <c r="F83" s="15"/>
      <c r="G83" s="15"/>
      <c r="H83" s="15"/>
      <c r="I83" s="15"/>
      <c r="J83" s="15"/>
      <c r="K83" s="15"/>
      <c r="L83" s="15"/>
      <c r="M83" s="15"/>
      <c r="N83" s="15"/>
      <c r="O83" s="15"/>
      <c r="P83" s="15"/>
      <c r="Q83" s="15"/>
      <c r="R83" s="15"/>
      <c r="S83" s="15"/>
      <c r="T83" s="15"/>
      <c r="U83" s="15"/>
      <c r="V83" s="15"/>
      <c r="W83" s="15"/>
      <c r="X83" s="15"/>
      <c r="Y83" s="15"/>
      <c r="Z83" s="15"/>
      <c r="AA83" s="12"/>
      <c r="AB83" s="12"/>
      <c r="AC83" s="12"/>
      <c r="AD83" s="12"/>
      <c r="AE83" s="12"/>
      <c r="AF83" s="16"/>
      <c r="AG83" s="16"/>
      <c r="AH83" s="6"/>
      <c r="AI83" s="6"/>
      <c r="AJ83" s="6"/>
      <c r="AK83" s="6"/>
    </row>
    <row r="84" spans="1:37" s="3" customFormat="1" ht="9.6" customHeight="1">
      <c r="A84" s="111"/>
      <c r="B84" s="112"/>
      <c r="C84" s="112"/>
      <c r="D84" s="112"/>
      <c r="E84" s="112"/>
      <c r="F84" s="112"/>
      <c r="G84" s="112"/>
      <c r="H84" s="112"/>
      <c r="I84" s="112"/>
      <c r="J84" s="112"/>
      <c r="K84" s="112"/>
      <c r="L84" s="112"/>
      <c r="M84" s="112"/>
      <c r="N84" s="112"/>
      <c r="O84" s="112"/>
      <c r="P84" s="112"/>
      <c r="Q84" s="112"/>
      <c r="R84" s="112"/>
      <c r="S84" s="112"/>
      <c r="T84" s="112"/>
      <c r="U84" s="112"/>
      <c r="V84" s="15"/>
      <c r="W84" s="15"/>
      <c r="X84" s="15"/>
      <c r="Y84" s="15"/>
      <c r="Z84" s="15"/>
      <c r="AA84" s="12"/>
      <c r="AB84" s="12"/>
      <c r="AC84" s="12"/>
      <c r="AD84" s="12"/>
      <c r="AE84" s="12"/>
      <c r="AF84" s="16"/>
      <c r="AG84" s="16"/>
      <c r="AH84" s="6"/>
      <c r="AI84" s="6"/>
      <c r="AJ84" s="6"/>
      <c r="AK84" s="6"/>
    </row>
    <row r="85" spans="1:37" s="3" customFormat="1" ht="22.5" customHeight="1">
      <c r="B85" s="28" t="s">
        <v>106</v>
      </c>
      <c r="C85" s="37"/>
      <c r="P85" s="15"/>
      <c r="Q85" s="15"/>
      <c r="R85" s="109" t="s">
        <v>20</v>
      </c>
      <c r="S85" s="15"/>
      <c r="T85" s="15"/>
      <c r="U85" s="15"/>
      <c r="V85" s="15"/>
      <c r="W85" s="15"/>
      <c r="X85" s="15"/>
      <c r="Y85" s="15"/>
      <c r="Z85" s="15"/>
      <c r="AA85" s="12"/>
      <c r="AB85" s="12"/>
      <c r="AC85" s="12"/>
      <c r="AD85" s="12"/>
      <c r="AE85" s="12"/>
      <c r="AF85" s="16"/>
      <c r="AG85" s="16"/>
      <c r="AH85" s="6"/>
      <c r="AI85" s="6"/>
      <c r="AJ85" s="6"/>
      <c r="AK85" s="6"/>
    </row>
    <row r="86" spans="1:37" s="3" customFormat="1" ht="22.5" customHeight="1">
      <c r="B86" s="150"/>
      <c r="C86" s="151"/>
      <c r="D86" s="151"/>
      <c r="E86" s="151"/>
      <c r="F86" s="151"/>
      <c r="G86" s="192"/>
      <c r="H86" s="150" t="s">
        <v>21</v>
      </c>
      <c r="I86" s="151"/>
      <c r="J86" s="151"/>
      <c r="K86" s="151"/>
      <c r="L86" s="151"/>
      <c r="M86" s="151"/>
      <c r="N86" s="151"/>
      <c r="O86" s="192"/>
      <c r="P86" s="152" t="s">
        <v>107</v>
      </c>
      <c r="Q86" s="153"/>
      <c r="R86" s="154"/>
      <c r="S86" s="15"/>
      <c r="T86" s="15"/>
      <c r="U86" s="15"/>
      <c r="V86" s="15"/>
      <c r="W86" s="15"/>
      <c r="X86" s="15"/>
      <c r="Y86" s="15"/>
      <c r="Z86" s="15"/>
      <c r="AA86" s="12"/>
      <c r="AB86" s="12"/>
      <c r="AC86" s="12"/>
      <c r="AD86" s="12"/>
      <c r="AE86" s="12"/>
      <c r="AF86" s="16"/>
      <c r="AG86" s="16"/>
      <c r="AH86" s="6"/>
      <c r="AI86" s="6"/>
      <c r="AJ86" s="6"/>
      <c r="AK86" s="6"/>
    </row>
    <row r="87" spans="1:37" s="3" customFormat="1" ht="22.5" customHeight="1">
      <c r="B87" s="202" t="s">
        <v>108</v>
      </c>
      <c r="C87" s="203"/>
      <c r="D87" s="203"/>
      <c r="E87" s="203"/>
      <c r="F87" s="203"/>
      <c r="G87" s="204"/>
      <c r="H87" s="138" t="s">
        <v>109</v>
      </c>
      <c r="I87" s="138"/>
      <c r="J87" s="138"/>
      <c r="K87" s="138"/>
      <c r="L87" s="138"/>
      <c r="M87" s="138"/>
      <c r="N87" s="138"/>
      <c r="O87" s="138"/>
      <c r="P87" s="205">
        <v>50000</v>
      </c>
      <c r="Q87" s="206"/>
      <c r="R87" s="207"/>
      <c r="S87" s="38" t="s">
        <v>110</v>
      </c>
      <c r="T87" s="15"/>
      <c r="U87" s="15"/>
      <c r="V87" s="15"/>
      <c r="W87" s="15"/>
      <c r="X87" s="15"/>
      <c r="Y87" s="15"/>
      <c r="Z87" s="15"/>
      <c r="AA87" s="4"/>
      <c r="AB87" s="12"/>
      <c r="AC87" s="12"/>
      <c r="AD87" s="12"/>
      <c r="AE87" s="12"/>
      <c r="AG87" s="16"/>
      <c r="AH87" s="6"/>
      <c r="AI87" s="6"/>
      <c r="AJ87" s="6"/>
      <c r="AK87" s="6"/>
    </row>
    <row r="88" spans="1:37" s="3" customFormat="1" ht="22.5" customHeight="1">
      <c r="B88" s="208" t="s">
        <v>111</v>
      </c>
      <c r="C88" s="209"/>
      <c r="D88" s="209"/>
      <c r="E88" s="209"/>
      <c r="F88" s="209"/>
      <c r="G88" s="210"/>
      <c r="H88" s="138" t="s">
        <v>112</v>
      </c>
      <c r="I88" s="138"/>
      <c r="J88" s="138"/>
      <c r="K88" s="138"/>
      <c r="L88" s="138"/>
      <c r="M88" s="138"/>
      <c r="N88" s="138"/>
      <c r="O88" s="138"/>
      <c r="P88" s="211">
        <v>100000</v>
      </c>
      <c r="Q88" s="212"/>
      <c r="R88" s="213"/>
      <c r="S88" s="38" t="s">
        <v>110</v>
      </c>
      <c r="T88" s="15"/>
      <c r="U88" s="15"/>
      <c r="V88" s="15"/>
      <c r="W88" s="15"/>
      <c r="X88" s="15"/>
      <c r="Y88" s="15"/>
      <c r="Z88" s="15"/>
      <c r="AA88" s="4"/>
      <c r="AB88" s="12"/>
      <c r="AC88" s="12"/>
      <c r="AD88" s="12"/>
      <c r="AE88" s="12"/>
      <c r="AG88" s="16"/>
      <c r="AH88" s="6"/>
      <c r="AI88" s="6"/>
      <c r="AJ88" s="6"/>
      <c r="AK88" s="6"/>
    </row>
    <row r="89" spans="1:37" s="3" customFormat="1" ht="6" customHeight="1">
      <c r="B89" s="82"/>
      <c r="C89" s="82"/>
      <c r="D89" s="82"/>
      <c r="E89" s="82"/>
      <c r="F89" s="82"/>
      <c r="G89" s="82"/>
      <c r="H89" s="82"/>
      <c r="I89" s="82"/>
      <c r="J89" s="82"/>
      <c r="K89" s="82"/>
      <c r="L89" s="82"/>
      <c r="M89" s="82"/>
      <c r="N89" s="82"/>
      <c r="O89" s="82"/>
      <c r="P89" s="26"/>
      <c r="Q89" s="26"/>
      <c r="R89" s="26"/>
      <c r="S89" s="26"/>
      <c r="T89" s="26"/>
      <c r="U89" s="26"/>
      <c r="V89" s="9"/>
      <c r="W89" s="15"/>
    </row>
    <row r="90" spans="1:37" s="3" customFormat="1" ht="18" customHeight="1">
      <c r="B90" s="15" t="s">
        <v>71</v>
      </c>
      <c r="C90" s="15"/>
      <c r="D90" s="15"/>
      <c r="E90" s="15"/>
      <c r="F90" s="15"/>
      <c r="G90" s="15"/>
      <c r="H90" s="15"/>
      <c r="I90" s="15"/>
      <c r="J90" s="15"/>
      <c r="K90" s="15"/>
      <c r="L90" s="15"/>
      <c r="M90" s="15"/>
      <c r="N90" s="15"/>
      <c r="O90" s="15"/>
      <c r="P90" s="15"/>
      <c r="R90" s="15"/>
      <c r="S90" s="15"/>
      <c r="T90" s="15"/>
      <c r="U90" s="15"/>
      <c r="V90" s="15"/>
      <c r="W90" s="15"/>
      <c r="X90" s="15"/>
      <c r="Y90" s="15"/>
      <c r="Z90" s="15"/>
      <c r="AA90" s="12"/>
      <c r="AB90" s="12"/>
      <c r="AC90" s="12"/>
      <c r="AD90" s="12"/>
      <c r="AE90" s="12"/>
      <c r="AF90" s="16"/>
      <c r="AG90" s="16"/>
      <c r="AH90" s="6"/>
      <c r="AI90" s="6"/>
      <c r="AJ90" s="6"/>
      <c r="AK90" s="6"/>
    </row>
    <row r="91" spans="1:37" s="3" customFormat="1" ht="18" customHeight="1">
      <c r="B91" s="15" t="s">
        <v>113</v>
      </c>
      <c r="C91" s="15"/>
      <c r="D91" s="15"/>
      <c r="E91" s="15"/>
      <c r="F91" s="15"/>
      <c r="G91" s="15"/>
      <c r="H91" s="15"/>
      <c r="I91" s="15"/>
      <c r="J91" s="15"/>
      <c r="K91" s="15"/>
      <c r="L91" s="15"/>
      <c r="M91" s="15"/>
      <c r="N91" s="15"/>
      <c r="O91" s="15"/>
      <c r="P91" s="15"/>
      <c r="Q91" s="15"/>
      <c r="R91" s="15"/>
      <c r="S91" s="15"/>
      <c r="T91" s="15"/>
      <c r="U91" s="15"/>
      <c r="V91" s="15"/>
      <c r="W91" s="15"/>
      <c r="X91" s="15"/>
      <c r="Y91" s="15"/>
      <c r="Z91" s="15"/>
      <c r="AA91" s="12"/>
      <c r="AB91" s="12"/>
      <c r="AC91" s="12"/>
      <c r="AD91" s="12"/>
      <c r="AE91" s="12"/>
      <c r="AF91" s="16"/>
      <c r="AG91" s="16"/>
      <c r="AH91" s="6"/>
      <c r="AI91" s="6"/>
      <c r="AJ91" s="6"/>
      <c r="AK91" s="6"/>
    </row>
    <row r="92" spans="1:37" s="3" customFormat="1" ht="9" customHeight="1">
      <c r="A92" s="111"/>
      <c r="B92" s="112"/>
      <c r="C92" s="112"/>
      <c r="D92" s="112"/>
      <c r="E92" s="112"/>
      <c r="F92" s="112"/>
      <c r="G92" s="112"/>
      <c r="H92" s="112"/>
      <c r="I92" s="112"/>
      <c r="J92" s="112"/>
      <c r="K92" s="112"/>
      <c r="L92" s="112"/>
      <c r="M92" s="112"/>
      <c r="N92" s="112"/>
      <c r="O92" s="112"/>
      <c r="P92" s="112"/>
      <c r="Q92" s="112"/>
      <c r="R92" s="112"/>
      <c r="S92" s="112"/>
      <c r="T92" s="112"/>
      <c r="U92" s="112"/>
      <c r="V92" s="15"/>
      <c r="W92" s="15"/>
      <c r="X92" s="15"/>
      <c r="Y92" s="15"/>
      <c r="Z92" s="15"/>
      <c r="AA92" s="12"/>
      <c r="AB92" s="12"/>
      <c r="AC92" s="12"/>
      <c r="AD92" s="12"/>
      <c r="AE92" s="12"/>
      <c r="AF92" s="16"/>
      <c r="AG92" s="16"/>
      <c r="AH92" s="6"/>
      <c r="AI92" s="6"/>
      <c r="AJ92" s="6"/>
      <c r="AK92" s="6"/>
    </row>
    <row r="93" spans="1:37" s="3" customFormat="1" ht="22.5" customHeight="1">
      <c r="B93" s="28" t="s">
        <v>212</v>
      </c>
      <c r="C93" s="37"/>
      <c r="G93" s="39"/>
      <c r="H93" s="106"/>
      <c r="I93" s="106"/>
      <c r="J93" s="106"/>
      <c r="K93" s="106"/>
      <c r="L93" s="106"/>
      <c r="M93" s="106"/>
      <c r="N93" s="106"/>
      <c r="P93" s="15"/>
      <c r="Q93" s="15"/>
      <c r="R93" s="15"/>
      <c r="S93" s="15"/>
      <c r="T93" s="15"/>
      <c r="U93" s="15"/>
      <c r="V93" s="15"/>
      <c r="W93" s="15"/>
      <c r="X93" s="15"/>
      <c r="Y93" s="15"/>
      <c r="Z93" s="15"/>
      <c r="AA93" s="12"/>
      <c r="AB93" s="12"/>
      <c r="AC93" s="12"/>
      <c r="AD93" s="12"/>
      <c r="AE93" s="12"/>
      <c r="AF93" s="16"/>
      <c r="AG93" s="16"/>
      <c r="AH93" s="6"/>
      <c r="AI93" s="6"/>
      <c r="AJ93" s="6"/>
      <c r="AK93" s="6"/>
    </row>
    <row r="94" spans="1:37" s="3" customFormat="1" ht="6" customHeight="1">
      <c r="B94" s="199"/>
      <c r="C94" s="199"/>
      <c r="D94" s="199"/>
      <c r="E94" s="199"/>
      <c r="F94" s="199"/>
      <c r="G94" s="199"/>
      <c r="H94" s="199"/>
      <c r="I94" s="199"/>
      <c r="J94" s="199"/>
      <c r="K94" s="199"/>
      <c r="L94" s="199"/>
      <c r="M94" s="199"/>
      <c r="N94" s="199"/>
      <c r="O94" s="199"/>
      <c r="P94" s="201"/>
      <c r="Q94" s="201"/>
      <c r="R94" s="201"/>
      <c r="S94" s="76"/>
      <c r="T94" s="76"/>
      <c r="U94" s="76"/>
      <c r="V94" s="76"/>
      <c r="W94" s="76"/>
      <c r="X94" s="15"/>
      <c r="Y94" s="15"/>
      <c r="Z94" s="15"/>
      <c r="AA94" s="12"/>
      <c r="AB94" s="12"/>
      <c r="AC94" s="12"/>
      <c r="AD94" s="12"/>
      <c r="AE94" s="12"/>
      <c r="AF94" s="16"/>
      <c r="AG94" s="16"/>
      <c r="AH94" s="6"/>
      <c r="AI94" s="6"/>
      <c r="AJ94" s="6"/>
      <c r="AK94" s="6"/>
    </row>
    <row r="95" spans="1:37" s="76" customFormat="1" ht="22.5" customHeight="1">
      <c r="B95" s="200" t="s">
        <v>208</v>
      </c>
      <c r="C95" s="200"/>
      <c r="D95" s="200"/>
      <c r="E95" s="200"/>
      <c r="F95" s="200"/>
      <c r="G95" s="200"/>
      <c r="H95" s="138" t="s">
        <v>114</v>
      </c>
      <c r="I95" s="138"/>
      <c r="J95" s="138"/>
      <c r="K95" s="138"/>
      <c r="L95" s="138"/>
      <c r="M95" s="138"/>
      <c r="N95" s="138"/>
      <c r="O95" s="138"/>
      <c r="P95" s="123" t="str">
        <f>IF(P15="","",7000*P15*T14)</f>
        <v/>
      </c>
      <c r="Q95" s="123"/>
      <c r="R95" s="123"/>
      <c r="S95" s="214" t="s">
        <v>115</v>
      </c>
      <c r="T95" s="215"/>
      <c r="U95" s="215"/>
      <c r="V95" s="12"/>
      <c r="W95" s="12"/>
    </row>
    <row r="96" spans="1:37" s="3" customFormat="1" ht="18" customHeight="1">
      <c r="B96" s="15" t="s">
        <v>71</v>
      </c>
      <c r="C96" s="15"/>
      <c r="D96" s="15"/>
      <c r="E96" s="15"/>
      <c r="F96" s="15"/>
      <c r="G96" s="15"/>
      <c r="H96" s="15"/>
      <c r="I96" s="15"/>
      <c r="J96" s="15"/>
      <c r="K96" s="15"/>
      <c r="L96" s="15"/>
      <c r="M96" s="15"/>
      <c r="N96" s="15"/>
      <c r="O96" s="15"/>
      <c r="P96" s="15"/>
      <c r="R96" s="15"/>
      <c r="S96" s="15"/>
      <c r="T96" s="15"/>
      <c r="U96" s="15"/>
      <c r="V96" s="15"/>
      <c r="W96" s="15"/>
      <c r="X96" s="15"/>
      <c r="Y96" s="15"/>
      <c r="Z96" s="15"/>
      <c r="AA96" s="12"/>
      <c r="AB96" s="12"/>
      <c r="AC96" s="12"/>
      <c r="AD96" s="12"/>
      <c r="AE96" s="12"/>
      <c r="AF96" s="16"/>
      <c r="AG96" s="16"/>
      <c r="AH96" s="6"/>
      <c r="AI96" s="6"/>
      <c r="AJ96" s="6"/>
      <c r="AK96" s="6"/>
    </row>
    <row r="97" spans="1:43" s="3" customFormat="1" ht="18" customHeight="1">
      <c r="B97" s="15" t="s">
        <v>209</v>
      </c>
      <c r="C97" s="15"/>
      <c r="D97" s="15"/>
      <c r="E97" s="15"/>
      <c r="F97" s="15"/>
      <c r="G97" s="15"/>
      <c r="H97" s="15"/>
      <c r="I97" s="15"/>
      <c r="J97" s="15"/>
      <c r="K97" s="15"/>
      <c r="L97" s="15"/>
      <c r="M97" s="15"/>
      <c r="N97" s="15"/>
      <c r="O97" s="15"/>
      <c r="P97" s="15"/>
      <c r="Q97" s="15"/>
      <c r="R97" s="15"/>
      <c r="S97" s="15"/>
      <c r="T97" s="15"/>
      <c r="U97" s="15"/>
      <c r="V97" s="15"/>
      <c r="W97" s="15"/>
      <c r="X97" s="15"/>
      <c r="Y97" s="15"/>
      <c r="Z97" s="15"/>
      <c r="AA97" s="12"/>
      <c r="AB97" s="12"/>
      <c r="AC97" s="12"/>
      <c r="AD97" s="12"/>
      <c r="AE97" s="12"/>
      <c r="AF97" s="16"/>
      <c r="AG97" s="16"/>
      <c r="AH97" s="6"/>
      <c r="AI97" s="6"/>
      <c r="AJ97" s="6"/>
      <c r="AK97" s="6"/>
    </row>
    <row r="98" spans="1:43" s="3" customFormat="1" ht="18" customHeight="1">
      <c r="B98" s="15" t="s">
        <v>189</v>
      </c>
      <c r="C98" s="15"/>
      <c r="D98" s="15"/>
      <c r="E98" s="15"/>
      <c r="F98" s="15"/>
      <c r="G98" s="15"/>
      <c r="H98" s="15"/>
      <c r="I98" s="15"/>
      <c r="J98" s="15"/>
      <c r="K98" s="15"/>
      <c r="L98" s="15"/>
      <c r="M98" s="15"/>
      <c r="N98" s="15"/>
      <c r="O98" s="15"/>
      <c r="P98" s="15"/>
      <c r="Q98" s="15"/>
      <c r="R98" s="15"/>
      <c r="S98" s="15"/>
      <c r="T98" s="15"/>
      <c r="U98" s="15"/>
      <c r="V98" s="15"/>
      <c r="W98" s="15"/>
      <c r="X98" s="15"/>
      <c r="Y98" s="15"/>
      <c r="Z98" s="15"/>
      <c r="AA98" s="12"/>
      <c r="AB98" s="12"/>
      <c r="AC98" s="12"/>
      <c r="AD98" s="12"/>
      <c r="AE98" s="12"/>
      <c r="AF98" s="16"/>
      <c r="AG98" s="16"/>
      <c r="AH98" s="6"/>
      <c r="AI98" s="6"/>
      <c r="AJ98" s="6"/>
      <c r="AK98" s="6"/>
    </row>
    <row r="99" spans="1:43" s="3" customFormat="1" ht="7.2" customHeight="1">
      <c r="A99" s="111"/>
      <c r="B99" s="112"/>
      <c r="C99" s="112"/>
      <c r="D99" s="112"/>
      <c r="E99" s="112"/>
      <c r="F99" s="112"/>
      <c r="G99" s="112"/>
      <c r="H99" s="112"/>
      <c r="I99" s="112"/>
      <c r="J99" s="112"/>
      <c r="K99" s="112"/>
      <c r="L99" s="112"/>
      <c r="M99" s="112"/>
      <c r="N99" s="112"/>
      <c r="O99" s="112"/>
      <c r="P99" s="112"/>
      <c r="Q99" s="112"/>
      <c r="R99" s="112"/>
      <c r="S99" s="112"/>
      <c r="T99" s="112"/>
      <c r="U99" s="112"/>
      <c r="V99" s="15"/>
      <c r="W99" s="15"/>
      <c r="X99" s="15"/>
      <c r="Y99" s="15"/>
      <c r="Z99" s="15"/>
      <c r="AA99" s="12"/>
      <c r="AB99" s="12"/>
      <c r="AC99" s="12"/>
      <c r="AD99" s="12"/>
      <c r="AE99" s="12"/>
      <c r="AF99" s="16"/>
      <c r="AG99" s="16"/>
      <c r="AH99" s="6"/>
      <c r="AI99" s="6"/>
      <c r="AJ99" s="6"/>
      <c r="AK99" s="6"/>
    </row>
    <row r="100" spans="1:43" s="3" customFormat="1" ht="22.5" customHeight="1">
      <c r="B100" s="28" t="s">
        <v>116</v>
      </c>
      <c r="C100" s="15"/>
      <c r="D100" s="15"/>
      <c r="E100" s="15"/>
      <c r="F100" s="15"/>
      <c r="H100" s="15"/>
      <c r="I100" s="39"/>
      <c r="J100" s="15"/>
      <c r="K100" s="15"/>
      <c r="L100" s="15"/>
      <c r="M100" s="15"/>
      <c r="N100" s="15"/>
      <c r="O100" s="15"/>
      <c r="Q100" s="15"/>
      <c r="R100" s="15"/>
      <c r="S100" s="15"/>
      <c r="T100" s="15" t="s">
        <v>117</v>
      </c>
      <c r="U100" s="15"/>
      <c r="V100" s="15"/>
      <c r="W100" s="15"/>
      <c r="X100" s="15"/>
      <c r="Y100" s="15"/>
      <c r="Z100" s="15"/>
      <c r="AA100" s="12"/>
      <c r="AB100" s="12"/>
      <c r="AC100" s="12"/>
      <c r="AD100" s="12"/>
      <c r="AE100" s="12"/>
      <c r="AF100" s="16"/>
      <c r="AG100" s="16"/>
      <c r="AH100" s="6"/>
      <c r="AI100" s="6"/>
      <c r="AJ100" s="6"/>
      <c r="AK100" s="6"/>
    </row>
    <row r="101" spans="1:43" s="3" customFormat="1" ht="18" customHeight="1">
      <c r="B101" s="15" t="s">
        <v>71</v>
      </c>
      <c r="C101" s="15"/>
      <c r="D101" s="15"/>
      <c r="E101" s="15"/>
      <c r="F101" s="15"/>
      <c r="G101" s="15"/>
      <c r="H101" s="15"/>
      <c r="I101" s="15"/>
      <c r="J101" s="15"/>
      <c r="K101" s="15"/>
      <c r="L101" s="15"/>
      <c r="M101" s="15"/>
      <c r="N101" s="15"/>
      <c r="O101" s="56"/>
      <c r="P101" s="15"/>
      <c r="R101" s="15"/>
      <c r="S101" s="15"/>
      <c r="T101" s="15"/>
      <c r="U101" s="15"/>
      <c r="V101" s="15"/>
      <c r="W101" s="15"/>
      <c r="X101" s="15"/>
      <c r="Y101" s="15"/>
      <c r="Z101" s="15"/>
      <c r="AA101" s="12"/>
      <c r="AB101" s="12"/>
      <c r="AC101" s="12"/>
      <c r="AD101" s="12"/>
      <c r="AE101" s="12"/>
      <c r="AF101" s="16"/>
      <c r="AG101" s="16"/>
      <c r="AH101" s="6"/>
      <c r="AI101" s="6"/>
      <c r="AJ101" s="6"/>
      <c r="AK101" s="6"/>
    </row>
    <row r="102" spans="1:43" s="3" customFormat="1" ht="18" customHeight="1">
      <c r="B102" s="15" t="s">
        <v>190</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2"/>
      <c r="AB102" s="12"/>
      <c r="AC102" s="12"/>
      <c r="AD102" s="12"/>
      <c r="AE102" s="12"/>
      <c r="AF102" s="16"/>
      <c r="AG102" s="16"/>
      <c r="AH102" s="6"/>
      <c r="AI102" s="6"/>
      <c r="AJ102" s="6"/>
      <c r="AK102" s="6"/>
    </row>
    <row r="103" spans="1:43" s="3" customFormat="1" ht="18" customHeight="1">
      <c r="B103" s="15" t="s">
        <v>118</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2"/>
      <c r="AB103" s="12"/>
      <c r="AC103" s="12"/>
      <c r="AD103" s="12"/>
      <c r="AE103" s="12"/>
      <c r="AF103" s="16"/>
      <c r="AG103" s="16"/>
      <c r="AH103" s="6"/>
      <c r="AI103" s="6"/>
      <c r="AJ103" s="6"/>
      <c r="AK103" s="6"/>
    </row>
    <row r="104" spans="1:43" s="70" customFormat="1" ht="22.5" customHeight="1">
      <c r="A104" s="68"/>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1"/>
      <c r="AB104" s="71"/>
      <c r="AC104" s="71"/>
      <c r="AD104" s="71"/>
      <c r="AE104" s="71"/>
      <c r="AF104" s="73"/>
      <c r="AG104" s="73"/>
      <c r="AL104" s="68"/>
      <c r="AM104" s="68"/>
      <c r="AN104" s="68"/>
      <c r="AO104" s="68"/>
      <c r="AP104" s="68"/>
      <c r="AQ104" s="68"/>
    </row>
    <row r="105" spans="1:43" s="70" customFormat="1" ht="22.5" customHeight="1">
      <c r="A105" s="68"/>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1"/>
      <c r="AB105" s="71"/>
      <c r="AC105" s="71"/>
      <c r="AD105" s="71"/>
      <c r="AE105" s="71"/>
      <c r="AF105" s="73"/>
      <c r="AG105" s="73"/>
      <c r="AL105" s="68"/>
      <c r="AM105" s="68"/>
      <c r="AN105" s="68"/>
      <c r="AO105" s="68"/>
      <c r="AP105" s="68"/>
      <c r="AQ105" s="68"/>
    </row>
    <row r="106" spans="1:43" s="70" customFormat="1" ht="22.5" customHeight="1">
      <c r="A106" s="68"/>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1"/>
      <c r="AB106" s="71"/>
      <c r="AC106" s="71"/>
      <c r="AD106" s="71"/>
      <c r="AE106" s="71"/>
      <c r="AF106" s="73"/>
      <c r="AG106" s="73"/>
      <c r="AL106" s="68"/>
      <c r="AM106" s="68"/>
      <c r="AN106" s="68"/>
      <c r="AO106" s="68"/>
      <c r="AP106" s="68"/>
      <c r="AQ106" s="68"/>
    </row>
    <row r="107" spans="1:43" s="70" customFormat="1" ht="22.5" customHeight="1">
      <c r="A107" s="68"/>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1"/>
      <c r="AB107" s="71"/>
      <c r="AC107" s="71"/>
      <c r="AD107" s="71"/>
      <c r="AE107" s="71"/>
      <c r="AF107" s="73"/>
      <c r="AG107" s="73"/>
      <c r="AL107" s="68"/>
      <c r="AM107" s="68"/>
      <c r="AN107" s="68"/>
      <c r="AO107" s="68"/>
      <c r="AP107" s="68"/>
      <c r="AQ107" s="68"/>
    </row>
    <row r="108" spans="1:43" s="70" customFormat="1" ht="22.5" customHeight="1">
      <c r="A108" s="68"/>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1"/>
      <c r="AB108" s="71"/>
      <c r="AC108" s="71"/>
      <c r="AD108" s="71"/>
      <c r="AE108" s="71"/>
      <c r="AF108" s="73"/>
      <c r="AG108" s="73"/>
      <c r="AL108" s="68"/>
      <c r="AM108" s="68"/>
      <c r="AN108" s="68"/>
      <c r="AO108" s="68"/>
      <c r="AP108" s="68"/>
      <c r="AQ108" s="68"/>
    </row>
    <row r="109" spans="1:43" s="70" customFormat="1" ht="22.5" customHeight="1">
      <c r="A109" s="68"/>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1"/>
      <c r="AB109" s="71"/>
      <c r="AC109" s="71"/>
      <c r="AD109" s="71"/>
      <c r="AE109" s="71"/>
      <c r="AF109" s="73"/>
      <c r="AG109" s="73"/>
      <c r="AL109" s="68"/>
      <c r="AM109" s="68"/>
      <c r="AN109" s="68"/>
      <c r="AO109" s="68"/>
      <c r="AP109" s="68"/>
      <c r="AQ109" s="68"/>
    </row>
    <row r="110" spans="1:43" s="70" customFormat="1" ht="22.5" customHeight="1">
      <c r="A110" s="68"/>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1"/>
      <c r="AB110" s="71"/>
      <c r="AC110" s="71"/>
      <c r="AD110" s="71"/>
      <c r="AE110" s="71"/>
      <c r="AF110" s="73"/>
      <c r="AG110" s="73"/>
      <c r="AL110" s="68"/>
      <c r="AM110" s="68"/>
      <c r="AN110" s="68"/>
      <c r="AO110" s="68"/>
      <c r="AP110" s="68"/>
      <c r="AQ110" s="68"/>
    </row>
    <row r="111" spans="1:43" s="70" customFormat="1" ht="22.5" customHeight="1">
      <c r="A111" s="68"/>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1"/>
      <c r="AB111" s="71"/>
      <c r="AC111" s="71"/>
      <c r="AD111" s="71"/>
      <c r="AE111" s="71"/>
      <c r="AF111" s="73"/>
      <c r="AG111" s="73"/>
      <c r="AL111" s="68"/>
      <c r="AM111" s="68"/>
      <c r="AN111" s="68"/>
      <c r="AO111" s="68"/>
      <c r="AP111" s="68"/>
      <c r="AQ111" s="68"/>
    </row>
    <row r="112" spans="1:43" s="70" customFormat="1" ht="22.5" customHeight="1">
      <c r="A112" s="68"/>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1"/>
      <c r="AB112" s="71"/>
      <c r="AC112" s="71"/>
      <c r="AD112" s="71"/>
      <c r="AE112" s="71"/>
      <c r="AF112" s="73"/>
      <c r="AG112" s="73"/>
      <c r="AL112" s="68"/>
      <c r="AM112" s="68"/>
      <c r="AN112" s="68"/>
      <c r="AO112" s="68"/>
      <c r="AP112" s="68"/>
      <c r="AQ112" s="68"/>
    </row>
    <row r="113" spans="1:43" s="70" customFormat="1" ht="22.5" customHeight="1">
      <c r="A113" s="68"/>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1"/>
      <c r="AB113" s="71"/>
      <c r="AC113" s="71"/>
      <c r="AD113" s="71"/>
      <c r="AE113" s="71"/>
      <c r="AF113" s="73"/>
      <c r="AG113" s="73"/>
      <c r="AL113" s="68"/>
      <c r="AM113" s="68"/>
      <c r="AN113" s="68"/>
      <c r="AO113" s="68"/>
      <c r="AP113" s="68"/>
      <c r="AQ113" s="68"/>
    </row>
    <row r="114" spans="1:43" s="70" customFormat="1" ht="22.5" customHeight="1">
      <c r="A114" s="68"/>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1"/>
      <c r="AB114" s="71"/>
      <c r="AC114" s="71"/>
      <c r="AD114" s="71"/>
      <c r="AE114" s="71"/>
      <c r="AF114" s="73"/>
      <c r="AG114" s="73"/>
      <c r="AL114" s="68"/>
      <c r="AM114" s="68"/>
      <c r="AN114" s="68"/>
      <c r="AO114" s="68"/>
      <c r="AP114" s="68"/>
      <c r="AQ114" s="68"/>
    </row>
    <row r="115" spans="1:43" s="70" customFormat="1" ht="22.5" customHeight="1">
      <c r="A115" s="68"/>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1"/>
      <c r="AB115" s="71"/>
      <c r="AC115" s="71"/>
      <c r="AD115" s="71"/>
      <c r="AE115" s="71"/>
      <c r="AF115" s="73"/>
      <c r="AG115" s="73"/>
      <c r="AL115" s="68"/>
      <c r="AM115" s="68"/>
      <c r="AN115" s="68"/>
      <c r="AO115" s="68"/>
      <c r="AP115" s="68"/>
      <c r="AQ115" s="68"/>
    </row>
    <row r="116" spans="1:43" s="70" customFormat="1" ht="22.5" customHeight="1">
      <c r="A116" s="68"/>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1"/>
      <c r="AB116" s="71"/>
      <c r="AC116" s="71"/>
      <c r="AD116" s="71"/>
      <c r="AE116" s="71"/>
      <c r="AF116" s="73"/>
      <c r="AG116" s="73"/>
      <c r="AL116" s="68"/>
      <c r="AM116" s="68"/>
      <c r="AN116" s="68"/>
      <c r="AO116" s="68"/>
      <c r="AP116" s="68"/>
      <c r="AQ116" s="68"/>
    </row>
    <row r="117" spans="1:43" s="70" customFormat="1" ht="22.5" customHeight="1">
      <c r="A117" s="68"/>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1"/>
      <c r="AB117" s="71"/>
      <c r="AC117" s="71"/>
      <c r="AD117" s="71"/>
      <c r="AE117" s="71"/>
      <c r="AF117" s="73"/>
      <c r="AG117" s="73"/>
      <c r="AL117" s="68"/>
      <c r="AM117" s="68"/>
      <c r="AN117" s="68"/>
      <c r="AO117" s="68"/>
      <c r="AP117" s="68"/>
      <c r="AQ117" s="68"/>
    </row>
    <row r="118" spans="1:43" s="70" customFormat="1" ht="22.5" customHeight="1">
      <c r="A118" s="68"/>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1"/>
      <c r="AB118" s="71"/>
      <c r="AC118" s="71"/>
      <c r="AD118" s="71"/>
      <c r="AE118" s="71"/>
      <c r="AF118" s="73"/>
      <c r="AG118" s="73"/>
      <c r="AL118" s="68"/>
      <c r="AM118" s="68"/>
      <c r="AN118" s="68"/>
      <c r="AO118" s="68"/>
      <c r="AP118" s="68"/>
      <c r="AQ118" s="68"/>
    </row>
    <row r="119" spans="1:43" s="70" customFormat="1" ht="22.5" customHeight="1">
      <c r="A119" s="68"/>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1"/>
      <c r="AB119" s="71"/>
      <c r="AC119" s="71"/>
      <c r="AD119" s="71"/>
      <c r="AE119" s="71"/>
      <c r="AF119" s="73"/>
      <c r="AG119" s="73"/>
      <c r="AL119" s="68"/>
      <c r="AM119" s="68"/>
      <c r="AN119" s="68"/>
      <c r="AO119" s="68"/>
      <c r="AP119" s="68"/>
      <c r="AQ119" s="68"/>
    </row>
    <row r="120" spans="1:43" s="70" customFormat="1" ht="22.5" customHeight="1">
      <c r="A120" s="68"/>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1"/>
      <c r="AB120" s="71"/>
      <c r="AC120" s="71"/>
      <c r="AD120" s="71"/>
      <c r="AE120" s="71"/>
      <c r="AF120" s="73"/>
      <c r="AG120" s="73"/>
      <c r="AL120" s="68"/>
      <c r="AM120" s="68"/>
      <c r="AN120" s="68"/>
      <c r="AO120" s="68"/>
      <c r="AP120" s="68"/>
      <c r="AQ120" s="68"/>
    </row>
    <row r="121" spans="1:43" s="70" customFormat="1" ht="22.5" customHeight="1">
      <c r="A121" s="68"/>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1"/>
      <c r="AB121" s="71"/>
      <c r="AC121" s="71"/>
      <c r="AD121" s="71"/>
      <c r="AE121" s="71"/>
      <c r="AF121" s="73"/>
      <c r="AG121" s="73"/>
      <c r="AL121" s="68"/>
      <c r="AM121" s="68"/>
      <c r="AN121" s="68"/>
      <c r="AO121" s="68"/>
      <c r="AP121" s="68"/>
      <c r="AQ121" s="68"/>
    </row>
    <row r="122" spans="1:43" s="70" customFormat="1" ht="22.5" customHeight="1">
      <c r="A122" s="68"/>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1"/>
      <c r="AB122" s="71"/>
      <c r="AC122" s="71"/>
      <c r="AD122" s="71"/>
      <c r="AE122" s="71"/>
      <c r="AF122" s="73"/>
      <c r="AG122" s="73"/>
      <c r="AL122" s="68"/>
      <c r="AM122" s="68"/>
      <c r="AN122" s="68"/>
      <c r="AO122" s="68"/>
      <c r="AP122" s="68"/>
      <c r="AQ122" s="68"/>
    </row>
    <row r="123" spans="1:43" s="70" customFormat="1" ht="22.5" customHeight="1">
      <c r="A123" s="68"/>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1"/>
      <c r="AB123" s="71"/>
      <c r="AC123" s="71"/>
      <c r="AD123" s="71"/>
      <c r="AE123" s="71"/>
      <c r="AF123" s="73"/>
      <c r="AG123" s="73"/>
      <c r="AL123" s="68"/>
      <c r="AM123" s="68"/>
      <c r="AN123" s="68"/>
      <c r="AO123" s="68"/>
      <c r="AP123" s="68"/>
      <c r="AQ123" s="68"/>
    </row>
    <row r="124" spans="1:43" s="70" customFormat="1" ht="22.5" customHeight="1">
      <c r="A124" s="68"/>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1"/>
      <c r="AB124" s="71"/>
      <c r="AC124" s="71"/>
      <c r="AD124" s="71"/>
      <c r="AE124" s="71"/>
      <c r="AF124" s="73"/>
      <c r="AG124" s="73"/>
      <c r="AL124" s="68"/>
      <c r="AM124" s="68"/>
      <c r="AN124" s="68"/>
      <c r="AO124" s="68"/>
      <c r="AP124" s="68"/>
      <c r="AQ124" s="68"/>
    </row>
    <row r="125" spans="1:43" s="70" customFormat="1" ht="22.5" customHeight="1">
      <c r="A125" s="68"/>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1"/>
      <c r="AB125" s="71"/>
      <c r="AC125" s="71"/>
      <c r="AD125" s="71"/>
      <c r="AE125" s="71"/>
      <c r="AF125" s="73"/>
      <c r="AG125" s="73"/>
      <c r="AL125" s="68"/>
      <c r="AM125" s="68"/>
      <c r="AN125" s="68"/>
      <c r="AO125" s="68"/>
      <c r="AP125" s="68"/>
      <c r="AQ125" s="68"/>
    </row>
    <row r="126" spans="1:43" s="70" customFormat="1" ht="22.5" customHeight="1">
      <c r="A126" s="68"/>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1"/>
      <c r="AB126" s="71"/>
      <c r="AC126" s="71"/>
      <c r="AD126" s="71"/>
      <c r="AE126" s="71"/>
      <c r="AF126" s="73"/>
      <c r="AG126" s="73"/>
      <c r="AL126" s="68"/>
      <c r="AM126" s="68"/>
      <c r="AN126" s="68"/>
      <c r="AO126" s="68"/>
      <c r="AP126" s="68"/>
      <c r="AQ126" s="68"/>
    </row>
    <row r="127" spans="1:43" s="70" customFormat="1" ht="22.5" customHeight="1">
      <c r="A127" s="68"/>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1"/>
      <c r="AB127" s="71"/>
      <c r="AC127" s="71"/>
      <c r="AD127" s="71"/>
      <c r="AE127" s="71"/>
      <c r="AF127" s="73"/>
      <c r="AG127" s="73"/>
      <c r="AL127" s="68"/>
      <c r="AM127" s="68"/>
      <c r="AN127" s="68"/>
      <c r="AO127" s="68"/>
      <c r="AP127" s="68"/>
      <c r="AQ127" s="68"/>
    </row>
    <row r="128" spans="1:43" s="70" customFormat="1" ht="22.5" customHeight="1">
      <c r="A128" s="68"/>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1"/>
      <c r="AB128" s="71"/>
      <c r="AC128" s="71"/>
      <c r="AD128" s="71"/>
      <c r="AE128" s="71"/>
      <c r="AF128" s="73"/>
      <c r="AG128" s="73"/>
      <c r="AL128" s="68"/>
      <c r="AM128" s="68"/>
      <c r="AN128" s="68"/>
      <c r="AO128" s="68"/>
      <c r="AP128" s="68"/>
      <c r="AQ128" s="68"/>
    </row>
    <row r="129" spans="1:43" s="70" customFormat="1" ht="22.5" customHeight="1">
      <c r="A129" s="68"/>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1"/>
      <c r="AB129" s="71"/>
      <c r="AC129" s="71"/>
      <c r="AD129" s="71"/>
      <c r="AE129" s="71"/>
      <c r="AF129" s="73"/>
      <c r="AG129" s="73"/>
      <c r="AL129" s="68"/>
      <c r="AM129" s="68"/>
      <c r="AN129" s="68"/>
      <c r="AO129" s="68"/>
      <c r="AP129" s="68"/>
      <c r="AQ129" s="68"/>
    </row>
    <row r="130" spans="1:43" s="70" customFormat="1" ht="22.5" customHeight="1">
      <c r="A130" s="68"/>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1"/>
      <c r="AB130" s="71"/>
      <c r="AC130" s="71"/>
      <c r="AD130" s="71"/>
      <c r="AE130" s="71"/>
      <c r="AF130" s="73"/>
      <c r="AG130" s="73"/>
      <c r="AL130" s="68"/>
      <c r="AM130" s="68"/>
      <c r="AN130" s="68"/>
      <c r="AO130" s="68"/>
      <c r="AP130" s="68"/>
      <c r="AQ130" s="68"/>
    </row>
    <row r="131" spans="1:43" s="70" customFormat="1" ht="22.5" customHeight="1">
      <c r="A131" s="68"/>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1"/>
      <c r="AB131" s="71"/>
      <c r="AC131" s="71"/>
      <c r="AD131" s="71"/>
      <c r="AE131" s="71"/>
      <c r="AF131" s="73"/>
      <c r="AG131" s="73"/>
      <c r="AL131" s="68"/>
      <c r="AM131" s="68"/>
      <c r="AN131" s="68"/>
      <c r="AO131" s="68"/>
      <c r="AP131" s="68"/>
      <c r="AQ131" s="68"/>
    </row>
    <row r="132" spans="1:43" s="70" customFormat="1" ht="22.5" customHeight="1">
      <c r="A132" s="68"/>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1"/>
      <c r="AB132" s="71"/>
      <c r="AC132" s="71"/>
      <c r="AD132" s="71"/>
      <c r="AE132" s="71"/>
      <c r="AF132" s="73"/>
      <c r="AG132" s="73"/>
      <c r="AL132" s="68"/>
      <c r="AM132" s="68"/>
      <c r="AN132" s="68"/>
      <c r="AO132" s="68"/>
      <c r="AP132" s="68"/>
      <c r="AQ132" s="68"/>
    </row>
    <row r="133" spans="1:43" s="70" customFormat="1" ht="22.5" customHeight="1">
      <c r="A133" s="68"/>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1"/>
      <c r="AB133" s="71"/>
      <c r="AC133" s="71"/>
      <c r="AD133" s="71"/>
      <c r="AE133" s="71"/>
      <c r="AF133" s="73"/>
      <c r="AG133" s="73"/>
      <c r="AL133" s="68"/>
      <c r="AM133" s="68"/>
      <c r="AN133" s="68"/>
      <c r="AO133" s="68"/>
      <c r="AP133" s="68"/>
      <c r="AQ133" s="68"/>
    </row>
    <row r="134" spans="1:43" s="70" customFormat="1" ht="22.5" customHeight="1">
      <c r="A134" s="68"/>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1"/>
      <c r="AB134" s="71"/>
      <c r="AC134" s="71"/>
      <c r="AD134" s="71"/>
      <c r="AE134" s="71"/>
      <c r="AF134" s="73"/>
      <c r="AG134" s="73"/>
      <c r="AL134" s="68"/>
      <c r="AM134" s="68"/>
      <c r="AN134" s="68"/>
      <c r="AO134" s="68"/>
      <c r="AP134" s="68"/>
      <c r="AQ134" s="68"/>
    </row>
    <row r="135" spans="1:43" s="70" customFormat="1" ht="22.5" customHeight="1">
      <c r="A135" s="68"/>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1"/>
      <c r="AB135" s="71"/>
      <c r="AC135" s="71"/>
      <c r="AD135" s="71"/>
      <c r="AE135" s="71"/>
      <c r="AF135" s="73"/>
      <c r="AG135" s="73"/>
      <c r="AL135" s="68"/>
      <c r="AM135" s="68"/>
      <c r="AN135" s="68"/>
      <c r="AO135" s="68"/>
      <c r="AP135" s="68"/>
      <c r="AQ135" s="68"/>
    </row>
    <row r="136" spans="1:43" s="70" customFormat="1" ht="22.5" customHeight="1">
      <c r="A136" s="68"/>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1"/>
      <c r="AB136" s="71"/>
      <c r="AC136" s="71"/>
      <c r="AD136" s="71"/>
      <c r="AE136" s="71"/>
      <c r="AF136" s="73"/>
      <c r="AG136" s="73"/>
      <c r="AL136" s="68"/>
      <c r="AM136" s="68"/>
      <c r="AN136" s="68"/>
      <c r="AO136" s="68"/>
      <c r="AP136" s="68"/>
      <c r="AQ136" s="68"/>
    </row>
    <row r="137" spans="1:43" s="70" customFormat="1" ht="22.5" customHeight="1">
      <c r="A137" s="68"/>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1"/>
      <c r="AB137" s="71"/>
      <c r="AC137" s="71"/>
      <c r="AD137" s="71"/>
      <c r="AE137" s="71"/>
      <c r="AF137" s="73"/>
      <c r="AG137" s="73"/>
      <c r="AL137" s="68"/>
      <c r="AM137" s="68"/>
      <c r="AN137" s="68"/>
      <c r="AO137" s="68"/>
      <c r="AP137" s="68"/>
      <c r="AQ137" s="68"/>
    </row>
    <row r="138" spans="1:43" s="70" customFormat="1" ht="22.5" customHeight="1">
      <c r="A138" s="68"/>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1"/>
      <c r="AB138" s="71"/>
      <c r="AC138" s="71"/>
      <c r="AD138" s="71"/>
      <c r="AE138" s="71"/>
      <c r="AF138" s="73"/>
      <c r="AG138" s="73"/>
      <c r="AL138" s="68"/>
      <c r="AM138" s="68"/>
      <c r="AN138" s="68"/>
      <c r="AO138" s="68"/>
      <c r="AP138" s="68"/>
      <c r="AQ138" s="68"/>
    </row>
    <row r="139" spans="1:43" s="70" customFormat="1" ht="22.5" customHeight="1">
      <c r="A139" s="68"/>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1"/>
      <c r="AB139" s="71"/>
      <c r="AC139" s="71"/>
      <c r="AD139" s="71"/>
      <c r="AE139" s="71"/>
      <c r="AF139" s="73"/>
      <c r="AG139" s="73"/>
      <c r="AL139" s="68"/>
      <c r="AM139" s="68"/>
      <c r="AN139" s="68"/>
      <c r="AO139" s="68"/>
      <c r="AP139" s="68"/>
      <c r="AQ139" s="68"/>
    </row>
    <row r="140" spans="1:43" s="70" customFormat="1" ht="22.5" customHeight="1">
      <c r="A140" s="68"/>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1"/>
      <c r="AB140" s="71"/>
      <c r="AC140" s="71"/>
      <c r="AD140" s="71"/>
      <c r="AE140" s="71"/>
      <c r="AF140" s="73"/>
      <c r="AG140" s="73"/>
      <c r="AL140" s="68"/>
      <c r="AM140" s="68"/>
      <c r="AN140" s="68"/>
      <c r="AO140" s="68"/>
      <c r="AP140" s="68"/>
      <c r="AQ140" s="68"/>
    </row>
    <row r="141" spans="1:43" s="70" customFormat="1" ht="22.5" customHeight="1">
      <c r="A141" s="68"/>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1"/>
      <c r="AB141" s="71"/>
      <c r="AC141" s="71"/>
      <c r="AD141" s="71"/>
      <c r="AE141" s="71"/>
      <c r="AF141" s="73"/>
      <c r="AG141" s="73"/>
      <c r="AL141" s="68"/>
      <c r="AM141" s="68"/>
      <c r="AN141" s="68"/>
      <c r="AO141" s="68"/>
      <c r="AP141" s="68"/>
      <c r="AQ141" s="68"/>
    </row>
    <row r="142" spans="1:43" s="70" customFormat="1" ht="22.5" customHeight="1">
      <c r="A142" s="68"/>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1"/>
      <c r="AB142" s="71"/>
      <c r="AC142" s="71"/>
      <c r="AD142" s="71"/>
      <c r="AE142" s="71"/>
      <c r="AF142" s="73"/>
      <c r="AG142" s="73"/>
      <c r="AL142" s="68"/>
      <c r="AM142" s="68"/>
      <c r="AN142" s="68"/>
      <c r="AO142" s="68"/>
      <c r="AP142" s="68"/>
      <c r="AQ142" s="68"/>
    </row>
    <row r="143" spans="1:43" s="70" customFormat="1" ht="22.5" customHeight="1">
      <c r="A143" s="68"/>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1"/>
      <c r="AB143" s="71"/>
      <c r="AC143" s="71"/>
      <c r="AD143" s="71"/>
      <c r="AE143" s="71"/>
      <c r="AF143" s="73"/>
      <c r="AG143" s="73"/>
      <c r="AL143" s="68"/>
      <c r="AM143" s="68"/>
      <c r="AN143" s="68"/>
      <c r="AO143" s="68"/>
      <c r="AP143" s="68"/>
      <c r="AQ143" s="68"/>
    </row>
    <row r="144" spans="1:43" s="70" customFormat="1" ht="22.5" customHeight="1">
      <c r="A144" s="68"/>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1"/>
      <c r="AB144" s="71"/>
      <c r="AC144" s="71"/>
      <c r="AD144" s="71"/>
      <c r="AE144" s="71"/>
      <c r="AF144" s="73"/>
      <c r="AG144" s="73"/>
      <c r="AL144" s="68"/>
      <c r="AM144" s="68"/>
      <c r="AN144" s="68"/>
      <c r="AO144" s="68"/>
      <c r="AP144" s="68"/>
      <c r="AQ144" s="68"/>
    </row>
    <row r="145" spans="1:43" s="70" customFormat="1" ht="22.5" customHeight="1">
      <c r="A145" s="68"/>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1"/>
      <c r="AB145" s="71"/>
      <c r="AC145" s="71"/>
      <c r="AD145" s="71"/>
      <c r="AE145" s="71"/>
      <c r="AF145" s="73"/>
      <c r="AG145" s="73"/>
      <c r="AL145" s="68"/>
      <c r="AM145" s="68"/>
      <c r="AN145" s="68"/>
      <c r="AO145" s="68"/>
      <c r="AP145" s="68"/>
      <c r="AQ145" s="68"/>
    </row>
    <row r="146" spans="1:43" s="70" customFormat="1" ht="22.5" customHeight="1">
      <c r="A146" s="68"/>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1"/>
      <c r="AB146" s="71"/>
      <c r="AC146" s="71"/>
      <c r="AD146" s="71"/>
      <c r="AE146" s="71"/>
      <c r="AF146" s="73"/>
      <c r="AG146" s="73"/>
      <c r="AL146" s="68"/>
      <c r="AM146" s="68"/>
      <c r="AN146" s="68"/>
      <c r="AO146" s="68"/>
      <c r="AP146" s="68"/>
      <c r="AQ146" s="68"/>
    </row>
    <row r="147" spans="1:43" s="70" customFormat="1" ht="22.5" customHeight="1">
      <c r="A147" s="68"/>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1"/>
      <c r="AB147" s="71"/>
      <c r="AC147" s="71"/>
      <c r="AD147" s="71"/>
      <c r="AE147" s="71"/>
      <c r="AF147" s="73"/>
      <c r="AG147" s="73"/>
      <c r="AL147" s="68"/>
      <c r="AM147" s="68"/>
      <c r="AN147" s="68"/>
      <c r="AO147" s="68"/>
      <c r="AP147" s="68"/>
      <c r="AQ147" s="68"/>
    </row>
    <row r="148" spans="1:43" s="70" customFormat="1" ht="22.5" customHeight="1">
      <c r="A148" s="68"/>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1"/>
      <c r="AB148" s="71"/>
      <c r="AC148" s="71"/>
      <c r="AD148" s="71"/>
      <c r="AE148" s="71"/>
      <c r="AF148" s="73"/>
      <c r="AG148" s="73"/>
      <c r="AL148" s="68"/>
      <c r="AM148" s="68"/>
      <c r="AN148" s="68"/>
      <c r="AO148" s="68"/>
      <c r="AP148" s="68"/>
      <c r="AQ148" s="68"/>
    </row>
    <row r="149" spans="1:43" s="70" customFormat="1" ht="22.5" customHeight="1">
      <c r="A149" s="68"/>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1"/>
      <c r="AB149" s="71"/>
      <c r="AC149" s="71"/>
      <c r="AD149" s="71"/>
      <c r="AE149" s="71"/>
      <c r="AF149" s="73"/>
      <c r="AG149" s="73"/>
      <c r="AL149" s="68"/>
      <c r="AM149" s="68"/>
      <c r="AN149" s="68"/>
      <c r="AO149" s="68"/>
      <c r="AP149" s="68"/>
      <c r="AQ149" s="68"/>
    </row>
    <row r="150" spans="1:43" s="70" customFormat="1" ht="22.5" customHeight="1">
      <c r="A150" s="68"/>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1"/>
      <c r="AB150" s="71"/>
      <c r="AC150" s="71"/>
      <c r="AD150" s="71"/>
      <c r="AE150" s="71"/>
      <c r="AF150" s="73"/>
      <c r="AG150" s="73"/>
      <c r="AL150" s="68"/>
      <c r="AM150" s="68"/>
      <c r="AN150" s="68"/>
      <c r="AO150" s="68"/>
      <c r="AP150" s="68"/>
      <c r="AQ150" s="68"/>
    </row>
    <row r="151" spans="1:43" s="70" customFormat="1" ht="22.5" customHeight="1">
      <c r="A151" s="68"/>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1"/>
      <c r="AB151" s="71"/>
      <c r="AC151" s="71"/>
      <c r="AD151" s="71"/>
      <c r="AE151" s="71"/>
      <c r="AF151" s="73"/>
      <c r="AG151" s="73"/>
      <c r="AL151" s="68"/>
      <c r="AM151" s="68"/>
      <c r="AN151" s="68"/>
      <c r="AO151" s="68"/>
      <c r="AP151" s="68"/>
      <c r="AQ151" s="68"/>
    </row>
    <row r="152" spans="1:43" s="70" customFormat="1" ht="22.5" customHeight="1">
      <c r="A152" s="68"/>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1"/>
      <c r="AB152" s="71"/>
      <c r="AC152" s="71"/>
      <c r="AD152" s="71"/>
      <c r="AE152" s="71"/>
      <c r="AF152" s="73"/>
      <c r="AG152" s="73"/>
      <c r="AL152" s="68"/>
      <c r="AM152" s="68"/>
      <c r="AN152" s="68"/>
      <c r="AO152" s="68"/>
      <c r="AP152" s="68"/>
      <c r="AQ152" s="68"/>
    </row>
    <row r="153" spans="1:43" s="70" customFormat="1" ht="22.5" customHeight="1">
      <c r="A153" s="68"/>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1"/>
      <c r="AB153" s="71"/>
      <c r="AC153" s="71"/>
      <c r="AD153" s="71"/>
      <c r="AE153" s="71"/>
      <c r="AF153" s="73"/>
      <c r="AG153" s="73"/>
      <c r="AL153" s="68"/>
      <c r="AM153" s="68"/>
      <c r="AN153" s="68"/>
      <c r="AO153" s="68"/>
      <c r="AP153" s="68"/>
      <c r="AQ153" s="68"/>
    </row>
    <row r="154" spans="1:43" s="70" customFormat="1" ht="22.5" customHeight="1">
      <c r="A154" s="68"/>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1"/>
      <c r="AB154" s="71"/>
      <c r="AC154" s="71"/>
      <c r="AD154" s="71"/>
      <c r="AE154" s="71"/>
      <c r="AF154" s="73"/>
      <c r="AG154" s="73"/>
      <c r="AL154" s="68"/>
      <c r="AM154" s="68"/>
      <c r="AN154" s="68"/>
      <c r="AO154" s="68"/>
      <c r="AP154" s="68"/>
      <c r="AQ154" s="68"/>
    </row>
    <row r="155" spans="1:43" s="70" customFormat="1" ht="22.5" customHeight="1">
      <c r="A155" s="68"/>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1"/>
      <c r="AB155" s="71"/>
      <c r="AC155" s="71"/>
      <c r="AD155" s="71"/>
      <c r="AE155" s="71"/>
      <c r="AF155" s="73"/>
      <c r="AG155" s="73"/>
      <c r="AL155" s="68"/>
      <c r="AM155" s="68"/>
      <c r="AN155" s="68"/>
      <c r="AO155" s="68"/>
      <c r="AP155" s="68"/>
      <c r="AQ155" s="68"/>
    </row>
    <row r="156" spans="1:43" s="70" customFormat="1" ht="22.5" customHeight="1">
      <c r="A156" s="68"/>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1"/>
      <c r="AB156" s="71"/>
      <c r="AC156" s="71"/>
      <c r="AD156" s="71"/>
      <c r="AE156" s="71"/>
      <c r="AF156" s="73"/>
      <c r="AG156" s="73"/>
      <c r="AL156" s="68"/>
      <c r="AM156" s="68"/>
      <c r="AN156" s="68"/>
      <c r="AO156" s="68"/>
      <c r="AP156" s="68"/>
      <c r="AQ156" s="68"/>
    </row>
    <row r="157" spans="1:43" s="70" customFormat="1" ht="22.5" customHeight="1">
      <c r="A157" s="68"/>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1"/>
      <c r="AB157" s="71"/>
      <c r="AC157" s="71"/>
      <c r="AD157" s="71"/>
      <c r="AE157" s="71"/>
      <c r="AF157" s="73"/>
      <c r="AG157" s="73"/>
      <c r="AL157" s="68"/>
      <c r="AM157" s="68"/>
      <c r="AN157" s="68"/>
      <c r="AO157" s="68"/>
      <c r="AP157" s="68"/>
      <c r="AQ157" s="68"/>
    </row>
    <row r="158" spans="1:43" s="70" customFormat="1" ht="22.5" customHeight="1">
      <c r="A158" s="68"/>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1"/>
      <c r="AB158" s="71"/>
      <c r="AC158" s="71"/>
      <c r="AD158" s="71"/>
      <c r="AE158" s="71"/>
      <c r="AF158" s="73"/>
      <c r="AG158" s="73"/>
      <c r="AL158" s="68"/>
      <c r="AM158" s="68"/>
      <c r="AN158" s="68"/>
      <c r="AO158" s="68"/>
      <c r="AP158" s="68"/>
      <c r="AQ158" s="68"/>
    </row>
    <row r="159" spans="1:43" s="70" customFormat="1" ht="22.5" customHeight="1">
      <c r="A159" s="68"/>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1"/>
      <c r="AB159" s="71"/>
      <c r="AC159" s="71"/>
      <c r="AD159" s="71"/>
      <c r="AE159" s="71"/>
      <c r="AF159" s="73"/>
      <c r="AG159" s="73"/>
      <c r="AL159" s="68"/>
      <c r="AM159" s="68"/>
      <c r="AN159" s="68"/>
      <c r="AO159" s="68"/>
      <c r="AP159" s="68"/>
      <c r="AQ159" s="68"/>
    </row>
    <row r="160" spans="1:43" s="70" customFormat="1" ht="22.5" customHeight="1">
      <c r="A160" s="68"/>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1"/>
      <c r="AB160" s="71"/>
      <c r="AC160" s="71"/>
      <c r="AD160" s="71"/>
      <c r="AE160" s="71"/>
      <c r="AF160" s="73"/>
      <c r="AG160" s="73"/>
      <c r="AL160" s="68"/>
      <c r="AM160" s="68"/>
      <c r="AN160" s="68"/>
      <c r="AO160" s="68"/>
      <c r="AP160" s="68"/>
      <c r="AQ160" s="68"/>
    </row>
    <row r="161" spans="1:43" s="70" customFormat="1" ht="22.5" customHeight="1">
      <c r="A161" s="68"/>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1"/>
      <c r="AB161" s="71"/>
      <c r="AC161" s="71"/>
      <c r="AD161" s="71"/>
      <c r="AE161" s="71"/>
      <c r="AF161" s="73"/>
      <c r="AG161" s="73"/>
      <c r="AL161" s="68"/>
      <c r="AM161" s="68"/>
      <c r="AN161" s="68"/>
      <c r="AO161" s="68"/>
      <c r="AP161" s="68"/>
      <c r="AQ161" s="68"/>
    </row>
    <row r="162" spans="1:43" s="70" customFormat="1" ht="22.5" customHeight="1">
      <c r="A162" s="68"/>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1"/>
      <c r="AB162" s="71"/>
      <c r="AC162" s="71"/>
      <c r="AD162" s="71"/>
      <c r="AE162" s="71"/>
      <c r="AF162" s="73"/>
      <c r="AG162" s="73"/>
      <c r="AL162" s="68"/>
      <c r="AM162" s="68"/>
      <c r="AN162" s="68"/>
      <c r="AO162" s="68"/>
      <c r="AP162" s="68"/>
      <c r="AQ162" s="68"/>
    </row>
    <row r="163" spans="1:43" s="70" customFormat="1" ht="22.5" customHeight="1">
      <c r="A163" s="68"/>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1"/>
      <c r="AB163" s="71"/>
      <c r="AC163" s="71"/>
      <c r="AD163" s="71"/>
      <c r="AE163" s="71"/>
      <c r="AF163" s="73"/>
      <c r="AG163" s="73"/>
      <c r="AL163" s="68"/>
      <c r="AM163" s="68"/>
      <c r="AN163" s="68"/>
      <c r="AO163" s="68"/>
      <c r="AP163" s="68"/>
      <c r="AQ163" s="68"/>
    </row>
    <row r="164" spans="1:43" s="70" customFormat="1" ht="22.5" customHeight="1">
      <c r="A164" s="68"/>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1"/>
      <c r="AB164" s="71"/>
      <c r="AC164" s="71"/>
      <c r="AD164" s="71"/>
      <c r="AE164" s="71"/>
      <c r="AF164" s="73"/>
      <c r="AG164" s="73"/>
      <c r="AL164" s="68"/>
      <c r="AM164" s="68"/>
      <c r="AN164" s="68"/>
      <c r="AO164" s="68"/>
      <c r="AP164" s="68"/>
      <c r="AQ164" s="68"/>
    </row>
    <row r="165" spans="1:43" s="70" customFormat="1" ht="22.5" customHeight="1">
      <c r="A165" s="68"/>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1"/>
      <c r="AB165" s="71"/>
      <c r="AC165" s="71"/>
      <c r="AD165" s="71"/>
      <c r="AE165" s="71"/>
      <c r="AF165" s="73"/>
      <c r="AG165" s="73"/>
      <c r="AL165" s="68"/>
      <c r="AM165" s="68"/>
      <c r="AN165" s="68"/>
      <c r="AO165" s="68"/>
      <c r="AP165" s="68"/>
      <c r="AQ165" s="68"/>
    </row>
    <row r="166" spans="1:43" s="70" customFormat="1" ht="22.5" customHeight="1">
      <c r="A166" s="68"/>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1"/>
      <c r="AB166" s="71"/>
      <c r="AC166" s="71"/>
      <c r="AD166" s="71"/>
      <c r="AE166" s="71"/>
      <c r="AF166" s="73"/>
      <c r="AG166" s="73"/>
      <c r="AL166" s="68"/>
      <c r="AM166" s="68"/>
      <c r="AN166" s="68"/>
      <c r="AO166" s="68"/>
      <c r="AP166" s="68"/>
      <c r="AQ166" s="68"/>
    </row>
    <row r="167" spans="1:43" s="70" customFormat="1" ht="22.5" customHeight="1">
      <c r="A167" s="68"/>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1"/>
      <c r="AB167" s="71"/>
      <c r="AC167" s="71"/>
      <c r="AD167" s="71"/>
      <c r="AE167" s="71"/>
      <c r="AF167" s="73"/>
      <c r="AG167" s="73"/>
      <c r="AL167" s="68"/>
      <c r="AM167" s="68"/>
      <c r="AN167" s="68"/>
      <c r="AO167" s="68"/>
      <c r="AP167" s="68"/>
      <c r="AQ167" s="68"/>
    </row>
    <row r="168" spans="1:43" s="70" customFormat="1" ht="22.5" customHeight="1">
      <c r="A168" s="68"/>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1"/>
      <c r="AB168" s="71"/>
      <c r="AC168" s="71"/>
      <c r="AD168" s="71"/>
      <c r="AE168" s="71"/>
      <c r="AF168" s="73"/>
      <c r="AG168" s="73"/>
      <c r="AL168" s="68"/>
      <c r="AM168" s="68"/>
      <c r="AN168" s="68"/>
      <c r="AO168" s="68"/>
      <c r="AP168" s="68"/>
      <c r="AQ168" s="68"/>
    </row>
    <row r="169" spans="1:43" s="70" customFormat="1" ht="22.5" customHeight="1">
      <c r="A169" s="68"/>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1"/>
      <c r="AB169" s="71"/>
      <c r="AC169" s="71"/>
      <c r="AD169" s="71"/>
      <c r="AE169" s="71"/>
      <c r="AF169" s="73"/>
      <c r="AG169" s="73"/>
      <c r="AL169" s="68"/>
      <c r="AM169" s="68"/>
      <c r="AN169" s="68"/>
      <c r="AO169" s="68"/>
      <c r="AP169" s="68"/>
      <c r="AQ169" s="68"/>
    </row>
    <row r="170" spans="1:43" s="70" customFormat="1" ht="22.5" customHeight="1">
      <c r="A170" s="68"/>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1"/>
      <c r="AB170" s="71"/>
      <c r="AC170" s="71"/>
      <c r="AD170" s="71"/>
      <c r="AE170" s="71"/>
      <c r="AF170" s="73"/>
      <c r="AG170" s="73"/>
      <c r="AL170" s="68"/>
      <c r="AM170" s="68"/>
      <c r="AN170" s="68"/>
      <c r="AO170" s="68"/>
      <c r="AP170" s="68"/>
      <c r="AQ170" s="68"/>
    </row>
    <row r="171" spans="1:43" s="70" customFormat="1" ht="22.5" customHeight="1">
      <c r="A171" s="68"/>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1"/>
      <c r="AB171" s="71"/>
      <c r="AC171" s="71"/>
      <c r="AD171" s="71"/>
      <c r="AE171" s="71"/>
      <c r="AF171" s="73"/>
      <c r="AG171" s="73"/>
      <c r="AL171" s="68"/>
      <c r="AM171" s="68"/>
      <c r="AN171" s="68"/>
      <c r="AO171" s="68"/>
      <c r="AP171" s="68"/>
      <c r="AQ171" s="68"/>
    </row>
    <row r="172" spans="1:43" s="70" customFormat="1" ht="22.5" customHeight="1">
      <c r="A172" s="68"/>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1"/>
      <c r="AB172" s="71"/>
      <c r="AC172" s="71"/>
      <c r="AD172" s="71"/>
      <c r="AE172" s="71"/>
      <c r="AF172" s="73"/>
      <c r="AG172" s="73"/>
      <c r="AL172" s="68"/>
      <c r="AM172" s="68"/>
      <c r="AN172" s="68"/>
      <c r="AO172" s="68"/>
      <c r="AP172" s="68"/>
      <c r="AQ172" s="68"/>
    </row>
    <row r="173" spans="1:43" s="70" customFormat="1" ht="22.5" customHeight="1">
      <c r="A173" s="68"/>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1"/>
      <c r="AB173" s="71"/>
      <c r="AC173" s="71"/>
      <c r="AD173" s="71"/>
      <c r="AE173" s="71"/>
      <c r="AF173" s="73"/>
      <c r="AG173" s="73"/>
      <c r="AL173" s="68"/>
      <c r="AM173" s="68"/>
      <c r="AN173" s="68"/>
      <c r="AO173" s="68"/>
      <c r="AP173" s="68"/>
      <c r="AQ173" s="68"/>
    </row>
    <row r="174" spans="1:43" s="70" customFormat="1" ht="22.5" customHeight="1">
      <c r="A174" s="68"/>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1"/>
      <c r="AB174" s="71"/>
      <c r="AC174" s="71"/>
      <c r="AD174" s="71"/>
      <c r="AE174" s="71"/>
      <c r="AF174" s="73"/>
      <c r="AG174" s="73"/>
      <c r="AL174" s="68"/>
      <c r="AM174" s="68"/>
      <c r="AN174" s="68"/>
      <c r="AO174" s="68"/>
      <c r="AP174" s="68"/>
      <c r="AQ174" s="68"/>
    </row>
    <row r="175" spans="1:43" s="70" customFormat="1" ht="22.5" customHeight="1">
      <c r="A175" s="68"/>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1"/>
      <c r="AB175" s="71"/>
      <c r="AC175" s="71"/>
      <c r="AD175" s="71"/>
      <c r="AE175" s="71"/>
      <c r="AF175" s="73"/>
      <c r="AG175" s="73"/>
      <c r="AL175" s="68"/>
      <c r="AM175" s="68"/>
      <c r="AN175" s="68"/>
      <c r="AO175" s="68"/>
      <c r="AP175" s="68"/>
      <c r="AQ175" s="68"/>
    </row>
    <row r="176" spans="1:43" s="70" customFormat="1" ht="22.5" customHeight="1">
      <c r="A176" s="68"/>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1"/>
      <c r="AB176" s="71"/>
      <c r="AC176" s="71"/>
      <c r="AD176" s="71"/>
      <c r="AE176" s="71"/>
      <c r="AF176" s="73"/>
      <c r="AG176" s="73"/>
      <c r="AL176" s="68"/>
      <c r="AM176" s="68"/>
      <c r="AN176" s="68"/>
      <c r="AO176" s="68"/>
      <c r="AP176" s="68"/>
      <c r="AQ176" s="68"/>
    </row>
    <row r="177" spans="1:43" s="70" customFormat="1" ht="22.5" customHeight="1">
      <c r="A177" s="68"/>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1"/>
      <c r="AB177" s="71"/>
      <c r="AC177" s="71"/>
      <c r="AD177" s="71"/>
      <c r="AE177" s="71"/>
      <c r="AF177" s="73"/>
      <c r="AG177" s="73"/>
      <c r="AL177" s="68"/>
      <c r="AM177" s="68"/>
      <c r="AN177" s="68"/>
      <c r="AO177" s="68"/>
      <c r="AP177" s="68"/>
      <c r="AQ177" s="68"/>
    </row>
    <row r="178" spans="1:43" s="70" customFormat="1" ht="22.5" customHeight="1">
      <c r="A178" s="68"/>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1"/>
      <c r="AB178" s="71"/>
      <c r="AC178" s="71"/>
      <c r="AD178" s="71"/>
      <c r="AE178" s="71"/>
      <c r="AF178" s="73"/>
      <c r="AG178" s="73"/>
      <c r="AL178" s="68"/>
      <c r="AM178" s="68"/>
      <c r="AN178" s="68"/>
      <c r="AO178" s="68"/>
      <c r="AP178" s="68"/>
      <c r="AQ178" s="68"/>
    </row>
    <row r="179" spans="1:43" s="70" customFormat="1" ht="22.5" customHeight="1">
      <c r="A179" s="68"/>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1"/>
      <c r="AB179" s="71"/>
      <c r="AC179" s="71"/>
      <c r="AD179" s="71"/>
      <c r="AE179" s="71"/>
      <c r="AF179" s="73"/>
      <c r="AG179" s="73"/>
      <c r="AL179" s="68"/>
      <c r="AM179" s="68"/>
      <c r="AN179" s="68"/>
      <c r="AO179" s="68"/>
      <c r="AP179" s="68"/>
      <c r="AQ179" s="68"/>
    </row>
    <row r="180" spans="1:43" s="70" customFormat="1" ht="22.5" customHeight="1">
      <c r="A180" s="68"/>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1"/>
      <c r="AB180" s="71"/>
      <c r="AC180" s="71"/>
      <c r="AD180" s="71"/>
      <c r="AE180" s="71"/>
      <c r="AF180" s="73"/>
      <c r="AG180" s="73"/>
      <c r="AL180" s="68"/>
      <c r="AM180" s="68"/>
      <c r="AN180" s="68"/>
      <c r="AO180" s="68"/>
      <c r="AP180" s="68"/>
      <c r="AQ180" s="68"/>
    </row>
    <row r="181" spans="1:43" s="70" customFormat="1" ht="22.5" customHeight="1">
      <c r="A181" s="68"/>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1"/>
      <c r="AB181" s="71"/>
      <c r="AC181" s="71"/>
      <c r="AD181" s="71"/>
      <c r="AE181" s="71"/>
      <c r="AF181" s="73"/>
      <c r="AG181" s="73"/>
      <c r="AL181" s="68"/>
      <c r="AM181" s="68"/>
      <c r="AN181" s="68"/>
      <c r="AO181" s="68"/>
      <c r="AP181" s="68"/>
      <c r="AQ181" s="68"/>
    </row>
    <row r="182" spans="1:43" s="70" customFormat="1" ht="22.5" customHeight="1">
      <c r="A182" s="68"/>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1"/>
      <c r="AB182" s="71"/>
      <c r="AC182" s="71"/>
      <c r="AD182" s="71"/>
      <c r="AE182" s="71"/>
      <c r="AF182" s="73"/>
      <c r="AG182" s="73"/>
      <c r="AL182" s="68"/>
      <c r="AM182" s="68"/>
      <c r="AN182" s="68"/>
      <c r="AO182" s="68"/>
      <c r="AP182" s="68"/>
      <c r="AQ182" s="68"/>
    </row>
    <row r="183" spans="1:43" s="70" customFormat="1" ht="22.5" customHeight="1">
      <c r="A183" s="68"/>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1"/>
      <c r="AB183" s="71"/>
      <c r="AC183" s="71"/>
      <c r="AD183" s="71"/>
      <c r="AE183" s="71"/>
      <c r="AF183" s="73"/>
      <c r="AG183" s="73"/>
      <c r="AL183" s="68"/>
      <c r="AM183" s="68"/>
      <c r="AN183" s="68"/>
      <c r="AO183" s="68"/>
      <c r="AP183" s="68"/>
      <c r="AQ183" s="68"/>
    </row>
    <row r="184" spans="1:43" s="70" customFormat="1" ht="22.5" customHeight="1">
      <c r="A184" s="68"/>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1"/>
      <c r="AB184" s="71"/>
      <c r="AC184" s="71"/>
      <c r="AD184" s="71"/>
      <c r="AE184" s="71"/>
      <c r="AF184" s="73"/>
      <c r="AG184" s="73"/>
      <c r="AL184" s="68"/>
      <c r="AM184" s="68"/>
      <c r="AN184" s="68"/>
      <c r="AO184" s="68"/>
      <c r="AP184" s="68"/>
      <c r="AQ184" s="68"/>
    </row>
    <row r="185" spans="1:43" s="70" customFormat="1" ht="22.5" customHeight="1">
      <c r="A185" s="68"/>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1"/>
      <c r="AB185" s="71"/>
      <c r="AC185" s="71"/>
      <c r="AD185" s="71"/>
      <c r="AE185" s="71"/>
      <c r="AF185" s="73"/>
      <c r="AG185" s="73"/>
      <c r="AL185" s="68"/>
      <c r="AM185" s="68"/>
      <c r="AN185" s="68"/>
      <c r="AO185" s="68"/>
      <c r="AP185" s="68"/>
      <c r="AQ185" s="68"/>
    </row>
    <row r="186" spans="1:43" s="70" customFormat="1" ht="22.5" customHeight="1">
      <c r="A186" s="68"/>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1"/>
      <c r="AB186" s="71"/>
      <c r="AC186" s="71"/>
      <c r="AD186" s="71"/>
      <c r="AE186" s="71"/>
      <c r="AF186" s="73"/>
      <c r="AG186" s="73"/>
      <c r="AL186" s="68"/>
      <c r="AM186" s="68"/>
      <c r="AN186" s="68"/>
      <c r="AO186" s="68"/>
      <c r="AP186" s="68"/>
      <c r="AQ186" s="68"/>
    </row>
    <row r="187" spans="1:43" s="70" customFormat="1" ht="22.5" customHeight="1">
      <c r="A187" s="68"/>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1"/>
      <c r="AB187" s="71"/>
      <c r="AC187" s="71"/>
      <c r="AD187" s="71"/>
      <c r="AE187" s="71"/>
      <c r="AF187" s="73"/>
      <c r="AG187" s="73"/>
      <c r="AL187" s="68"/>
      <c r="AM187" s="68"/>
      <c r="AN187" s="68"/>
      <c r="AO187" s="68"/>
      <c r="AP187" s="68"/>
      <c r="AQ187" s="68"/>
    </row>
    <row r="188" spans="1:43" s="70" customFormat="1" ht="22.5" customHeight="1">
      <c r="A188" s="68"/>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1"/>
      <c r="AB188" s="71"/>
      <c r="AC188" s="71"/>
      <c r="AD188" s="71"/>
      <c r="AE188" s="71"/>
      <c r="AF188" s="73"/>
      <c r="AG188" s="73"/>
      <c r="AL188" s="68"/>
      <c r="AM188" s="68"/>
      <c r="AN188" s="68"/>
      <c r="AO188" s="68"/>
      <c r="AP188" s="68"/>
      <c r="AQ188" s="68"/>
    </row>
    <row r="189" spans="1:43" s="70" customFormat="1" ht="22.5" customHeight="1">
      <c r="A189" s="68"/>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1"/>
      <c r="AB189" s="71"/>
      <c r="AC189" s="71"/>
      <c r="AD189" s="71"/>
      <c r="AE189" s="71"/>
      <c r="AF189" s="73"/>
      <c r="AG189" s="73"/>
      <c r="AL189" s="68"/>
      <c r="AM189" s="68"/>
      <c r="AN189" s="68"/>
      <c r="AO189" s="68"/>
      <c r="AP189" s="68"/>
      <c r="AQ189" s="68"/>
    </row>
    <row r="190" spans="1:43" s="70" customFormat="1" ht="22.5" customHeight="1">
      <c r="A190" s="68"/>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1"/>
      <c r="AB190" s="71"/>
      <c r="AC190" s="71"/>
      <c r="AD190" s="71"/>
      <c r="AE190" s="71"/>
      <c r="AF190" s="73"/>
      <c r="AG190" s="73"/>
      <c r="AL190" s="68"/>
      <c r="AM190" s="68"/>
      <c r="AN190" s="68"/>
      <c r="AO190" s="68"/>
      <c r="AP190" s="68"/>
      <c r="AQ190" s="68"/>
    </row>
    <row r="191" spans="1:43" s="70" customFormat="1" ht="22.5" customHeight="1">
      <c r="A191" s="68"/>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1"/>
      <c r="AB191" s="71"/>
      <c r="AC191" s="71"/>
      <c r="AD191" s="71"/>
      <c r="AE191" s="71"/>
      <c r="AF191" s="73"/>
      <c r="AG191" s="73"/>
      <c r="AL191" s="68"/>
      <c r="AM191" s="68"/>
      <c r="AN191" s="68"/>
      <c r="AO191" s="68"/>
      <c r="AP191" s="68"/>
      <c r="AQ191" s="68"/>
    </row>
    <row r="192" spans="1:43" s="70" customFormat="1" ht="22.5" customHeight="1">
      <c r="A192" s="68"/>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1"/>
      <c r="AB192" s="71"/>
      <c r="AC192" s="71"/>
      <c r="AD192" s="71"/>
      <c r="AE192" s="71"/>
      <c r="AF192" s="73"/>
      <c r="AG192" s="73"/>
      <c r="AL192" s="68"/>
      <c r="AM192" s="68"/>
      <c r="AN192" s="68"/>
      <c r="AO192" s="68"/>
      <c r="AP192" s="68"/>
      <c r="AQ192" s="68"/>
    </row>
    <row r="193" spans="1:43" s="70" customFormat="1" ht="22.5" customHeight="1">
      <c r="A193" s="68"/>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1"/>
      <c r="AB193" s="71"/>
      <c r="AC193" s="71"/>
      <c r="AD193" s="71"/>
      <c r="AE193" s="71"/>
      <c r="AF193" s="73"/>
      <c r="AG193" s="73"/>
      <c r="AL193" s="68"/>
      <c r="AM193" s="68"/>
      <c r="AN193" s="68"/>
      <c r="AO193" s="68"/>
      <c r="AP193" s="68"/>
      <c r="AQ193" s="68"/>
    </row>
    <row r="194" spans="1:43" s="70" customFormat="1" ht="22.5" customHeight="1">
      <c r="A194" s="68"/>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1"/>
      <c r="AB194" s="71"/>
      <c r="AC194" s="71"/>
      <c r="AD194" s="71"/>
      <c r="AE194" s="71"/>
      <c r="AF194" s="73"/>
      <c r="AG194" s="73"/>
      <c r="AL194" s="68"/>
      <c r="AM194" s="68"/>
      <c r="AN194" s="68"/>
      <c r="AO194" s="68"/>
      <c r="AP194" s="68"/>
      <c r="AQ194" s="68"/>
    </row>
    <row r="195" spans="1:43" s="70" customFormat="1" ht="22.5" customHeight="1">
      <c r="A195" s="68"/>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1"/>
      <c r="AB195" s="71"/>
      <c r="AC195" s="71"/>
      <c r="AD195" s="71"/>
      <c r="AE195" s="71"/>
      <c r="AF195" s="73"/>
      <c r="AG195" s="73"/>
      <c r="AL195" s="68"/>
      <c r="AM195" s="68"/>
      <c r="AN195" s="68"/>
      <c r="AO195" s="68"/>
      <c r="AP195" s="68"/>
      <c r="AQ195" s="68"/>
    </row>
    <row r="196" spans="1:43" s="70" customFormat="1" ht="22.5" customHeight="1">
      <c r="A196" s="68"/>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1"/>
      <c r="AB196" s="71"/>
      <c r="AC196" s="71"/>
      <c r="AD196" s="71"/>
      <c r="AE196" s="71"/>
      <c r="AF196" s="73"/>
      <c r="AG196" s="73"/>
      <c r="AL196" s="68"/>
      <c r="AM196" s="68"/>
      <c r="AN196" s="68"/>
      <c r="AO196" s="68"/>
      <c r="AP196" s="68"/>
      <c r="AQ196" s="68"/>
    </row>
    <row r="197" spans="1:43" s="70" customFormat="1" ht="22.5" customHeight="1">
      <c r="A197" s="68"/>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1"/>
      <c r="AB197" s="71"/>
      <c r="AC197" s="71"/>
      <c r="AD197" s="71"/>
      <c r="AE197" s="71"/>
      <c r="AF197" s="73"/>
      <c r="AG197" s="73"/>
      <c r="AL197" s="68"/>
      <c r="AM197" s="68"/>
      <c r="AN197" s="68"/>
      <c r="AO197" s="68"/>
      <c r="AP197" s="68"/>
      <c r="AQ197" s="68"/>
    </row>
    <row r="198" spans="1:43" s="70" customFormat="1" ht="22.5" customHeight="1">
      <c r="A198" s="68"/>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1"/>
      <c r="AB198" s="71"/>
      <c r="AC198" s="71"/>
      <c r="AD198" s="71"/>
      <c r="AE198" s="71"/>
      <c r="AF198" s="73"/>
      <c r="AG198" s="73"/>
      <c r="AL198" s="68"/>
      <c r="AM198" s="68"/>
      <c r="AN198" s="68"/>
      <c r="AO198" s="68"/>
      <c r="AP198" s="68"/>
      <c r="AQ198" s="68"/>
    </row>
    <row r="199" spans="1:43" s="70" customFormat="1" ht="22.5" customHeight="1">
      <c r="A199" s="68"/>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1"/>
      <c r="AB199" s="71"/>
      <c r="AC199" s="71"/>
      <c r="AD199" s="71"/>
      <c r="AE199" s="71"/>
      <c r="AF199" s="73"/>
      <c r="AG199" s="73"/>
      <c r="AL199" s="68"/>
      <c r="AM199" s="68"/>
      <c r="AN199" s="68"/>
      <c r="AO199" s="68"/>
      <c r="AP199" s="68"/>
      <c r="AQ199" s="68"/>
    </row>
    <row r="200" spans="1:43" s="70" customFormat="1" ht="22.5" customHeight="1">
      <c r="A200" s="68"/>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1"/>
      <c r="AB200" s="71"/>
      <c r="AC200" s="71"/>
      <c r="AD200" s="71"/>
      <c r="AE200" s="71"/>
      <c r="AF200" s="73"/>
      <c r="AG200" s="73"/>
      <c r="AL200" s="68"/>
      <c r="AM200" s="68"/>
      <c r="AN200" s="68"/>
      <c r="AO200" s="68"/>
      <c r="AP200" s="68"/>
      <c r="AQ200" s="68"/>
    </row>
    <row r="201" spans="1:43" s="70" customFormat="1" ht="22.5" customHeight="1">
      <c r="A201" s="68"/>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1"/>
      <c r="AB201" s="71"/>
      <c r="AC201" s="71"/>
      <c r="AD201" s="71"/>
      <c r="AE201" s="71"/>
      <c r="AF201" s="73"/>
      <c r="AG201" s="73"/>
      <c r="AL201" s="68"/>
      <c r="AM201" s="68"/>
      <c r="AN201" s="68"/>
      <c r="AO201" s="68"/>
      <c r="AP201" s="68"/>
      <c r="AQ201" s="68"/>
    </row>
    <row r="202" spans="1:43" s="70" customFormat="1" ht="22.5" customHeight="1">
      <c r="A202" s="68"/>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1"/>
      <c r="AB202" s="71"/>
      <c r="AC202" s="71"/>
      <c r="AD202" s="71"/>
      <c r="AE202" s="71"/>
      <c r="AF202" s="73"/>
      <c r="AG202" s="73"/>
      <c r="AL202" s="68"/>
      <c r="AM202" s="68"/>
      <c r="AN202" s="68"/>
      <c r="AO202" s="68"/>
      <c r="AP202" s="68"/>
      <c r="AQ202" s="68"/>
    </row>
    <row r="203" spans="1:43" s="70" customFormat="1" ht="22.5" customHeight="1">
      <c r="A203" s="68"/>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1"/>
      <c r="AB203" s="71"/>
      <c r="AC203" s="71"/>
      <c r="AD203" s="71"/>
      <c r="AE203" s="71"/>
      <c r="AF203" s="73"/>
      <c r="AG203" s="73"/>
      <c r="AL203" s="68"/>
      <c r="AM203" s="68"/>
      <c r="AN203" s="68"/>
      <c r="AO203" s="68"/>
      <c r="AP203" s="68"/>
      <c r="AQ203" s="68"/>
    </row>
    <row r="204" spans="1:43" s="70" customFormat="1" ht="22.5" customHeight="1">
      <c r="A204" s="68"/>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1"/>
      <c r="AB204" s="71"/>
      <c r="AC204" s="71"/>
      <c r="AD204" s="71"/>
      <c r="AE204" s="71"/>
      <c r="AF204" s="73"/>
      <c r="AG204" s="73"/>
      <c r="AL204" s="68"/>
      <c r="AM204" s="68"/>
      <c r="AN204" s="68"/>
      <c r="AO204" s="68"/>
      <c r="AP204" s="68"/>
      <c r="AQ204" s="68"/>
    </row>
    <row r="205" spans="1:43" s="70" customFormat="1" ht="17.25" customHeight="1">
      <c r="A205" s="68"/>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1"/>
      <c r="AB205" s="71"/>
      <c r="AC205" s="71"/>
      <c r="AD205" s="71"/>
      <c r="AE205" s="71"/>
      <c r="AF205" s="73"/>
      <c r="AG205" s="73"/>
      <c r="AL205" s="68"/>
      <c r="AM205" s="68"/>
      <c r="AN205" s="68"/>
      <c r="AO205" s="68"/>
      <c r="AP205" s="68"/>
      <c r="AQ205" s="68"/>
    </row>
    <row r="206" spans="1:43" s="70" customFormat="1" ht="17.25" customHeight="1">
      <c r="A206" s="68"/>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1"/>
      <c r="AB206" s="71"/>
      <c r="AC206" s="71"/>
      <c r="AD206" s="71"/>
      <c r="AE206" s="71"/>
      <c r="AF206" s="73"/>
      <c r="AG206" s="73"/>
      <c r="AL206" s="68"/>
      <c r="AM206" s="68"/>
      <c r="AN206" s="68"/>
      <c r="AO206" s="68"/>
      <c r="AP206" s="68"/>
      <c r="AQ206" s="68"/>
    </row>
    <row r="207" spans="1:43" s="70" customFormat="1" ht="17.25" customHeight="1">
      <c r="A207" s="68"/>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1"/>
      <c r="AB207" s="71"/>
      <c r="AC207" s="71"/>
      <c r="AD207" s="71"/>
      <c r="AE207" s="71"/>
      <c r="AF207" s="73"/>
      <c r="AG207" s="73"/>
      <c r="AL207" s="68"/>
      <c r="AM207" s="68"/>
      <c r="AN207" s="68"/>
      <c r="AO207" s="68"/>
      <c r="AP207" s="68"/>
      <c r="AQ207" s="68"/>
    </row>
    <row r="208" spans="1:43" s="70" customFormat="1" ht="17.25" customHeight="1">
      <c r="A208" s="68"/>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1"/>
      <c r="AB208" s="71"/>
      <c r="AC208" s="71"/>
      <c r="AD208" s="71"/>
      <c r="AE208" s="71"/>
      <c r="AF208" s="73"/>
      <c r="AG208" s="73"/>
      <c r="AL208" s="68"/>
      <c r="AM208" s="68"/>
      <c r="AN208" s="68"/>
      <c r="AO208" s="68"/>
      <c r="AP208" s="68"/>
      <c r="AQ208" s="68"/>
    </row>
    <row r="209" spans="1:43" s="70" customFormat="1" ht="17.25" customHeight="1">
      <c r="A209" s="68"/>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1"/>
      <c r="AB209" s="71"/>
      <c r="AC209" s="71"/>
      <c r="AD209" s="71"/>
      <c r="AE209" s="71"/>
      <c r="AF209" s="73"/>
      <c r="AG209" s="73"/>
      <c r="AL209" s="68"/>
      <c r="AM209" s="68"/>
      <c r="AN209" s="68"/>
      <c r="AO209" s="68"/>
      <c r="AP209" s="68"/>
      <c r="AQ209" s="68"/>
    </row>
    <row r="210" spans="1:43" s="70" customFormat="1" ht="17.25" customHeight="1">
      <c r="A210" s="68"/>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1"/>
      <c r="AB210" s="71"/>
      <c r="AC210" s="71"/>
      <c r="AD210" s="71"/>
      <c r="AE210" s="71"/>
      <c r="AF210" s="73"/>
      <c r="AG210" s="73"/>
      <c r="AL210" s="68"/>
      <c r="AM210" s="68"/>
      <c r="AN210" s="68"/>
      <c r="AO210" s="68"/>
      <c r="AP210" s="68"/>
      <c r="AQ210" s="68"/>
    </row>
    <row r="211" spans="1:43" s="70" customFormat="1" ht="17.25" customHeight="1">
      <c r="A211" s="68"/>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1"/>
      <c r="AB211" s="71"/>
      <c r="AC211" s="71"/>
      <c r="AD211" s="71"/>
      <c r="AE211" s="71"/>
      <c r="AF211" s="73"/>
      <c r="AG211" s="73"/>
      <c r="AL211" s="68"/>
      <c r="AM211" s="68"/>
      <c r="AN211" s="68"/>
      <c r="AO211" s="68"/>
      <c r="AP211" s="68"/>
      <c r="AQ211" s="68"/>
    </row>
    <row r="212" spans="1:43" s="70" customFormat="1" ht="17.25" customHeight="1">
      <c r="A212" s="68"/>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1"/>
      <c r="AB212" s="71"/>
      <c r="AC212" s="71"/>
      <c r="AD212" s="71"/>
      <c r="AE212" s="71"/>
      <c r="AF212" s="73"/>
      <c r="AG212" s="73"/>
      <c r="AL212" s="68"/>
      <c r="AM212" s="68"/>
      <c r="AN212" s="68"/>
      <c r="AO212" s="68"/>
      <c r="AP212" s="68"/>
      <c r="AQ212" s="68"/>
    </row>
    <row r="213" spans="1:43" s="70" customFormat="1" ht="17.25" customHeight="1">
      <c r="A213" s="68"/>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1"/>
      <c r="AB213" s="71"/>
      <c r="AC213" s="71"/>
      <c r="AD213" s="71"/>
      <c r="AE213" s="71"/>
      <c r="AF213" s="73"/>
      <c r="AG213" s="73"/>
      <c r="AL213" s="68"/>
      <c r="AM213" s="68"/>
      <c r="AN213" s="68"/>
      <c r="AO213" s="68"/>
      <c r="AP213" s="68"/>
      <c r="AQ213" s="68"/>
    </row>
    <row r="214" spans="1:43" s="70" customFormat="1" ht="17.25" customHeight="1">
      <c r="A214" s="68"/>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1"/>
      <c r="AB214" s="71"/>
      <c r="AC214" s="71"/>
      <c r="AD214" s="71"/>
      <c r="AE214" s="71"/>
      <c r="AF214" s="73"/>
      <c r="AG214" s="73"/>
      <c r="AL214" s="68"/>
      <c r="AM214" s="68"/>
      <c r="AN214" s="68"/>
      <c r="AO214" s="68"/>
      <c r="AP214" s="68"/>
      <c r="AQ214" s="68"/>
    </row>
    <row r="215" spans="1:43" s="70" customFormat="1" ht="17.25" customHeight="1">
      <c r="A215" s="68"/>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1"/>
      <c r="AB215" s="71"/>
      <c r="AC215" s="71"/>
      <c r="AD215" s="71"/>
      <c r="AE215" s="71"/>
      <c r="AF215" s="73"/>
      <c r="AG215" s="73"/>
      <c r="AL215" s="68"/>
      <c r="AM215" s="68"/>
      <c r="AN215" s="68"/>
      <c r="AO215" s="68"/>
      <c r="AP215" s="68"/>
      <c r="AQ215" s="68"/>
    </row>
    <row r="216" spans="1:43" s="70" customFormat="1" ht="17.25" customHeight="1">
      <c r="A216" s="68"/>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1"/>
      <c r="AB216" s="71"/>
      <c r="AC216" s="71"/>
      <c r="AD216" s="71"/>
      <c r="AE216" s="71"/>
      <c r="AF216" s="73"/>
      <c r="AG216" s="73"/>
      <c r="AL216" s="68"/>
      <c r="AM216" s="68"/>
      <c r="AN216" s="68"/>
      <c r="AO216" s="68"/>
      <c r="AP216" s="68"/>
      <c r="AQ216" s="68"/>
    </row>
    <row r="217" spans="1:43" s="70" customFormat="1" ht="17.25" customHeight="1">
      <c r="A217" s="68"/>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1"/>
      <c r="AB217" s="71"/>
      <c r="AC217" s="71"/>
      <c r="AD217" s="71"/>
      <c r="AE217" s="71"/>
      <c r="AF217" s="73"/>
      <c r="AG217" s="73"/>
      <c r="AL217" s="68"/>
      <c r="AM217" s="68"/>
      <c r="AN217" s="68"/>
      <c r="AO217" s="68"/>
      <c r="AP217" s="68"/>
      <c r="AQ217" s="68"/>
    </row>
    <row r="218" spans="1:43" s="70" customFormat="1" ht="17.25" customHeight="1">
      <c r="A218" s="68"/>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1"/>
      <c r="AB218" s="71"/>
      <c r="AC218" s="71"/>
      <c r="AD218" s="71"/>
      <c r="AE218" s="71"/>
      <c r="AF218" s="73"/>
      <c r="AG218" s="73"/>
      <c r="AL218" s="68"/>
      <c r="AM218" s="68"/>
      <c r="AN218" s="68"/>
      <c r="AO218" s="68"/>
      <c r="AP218" s="68"/>
      <c r="AQ218" s="68"/>
    </row>
    <row r="219" spans="1:43" s="70" customFormat="1" ht="17.25" customHeight="1">
      <c r="A219" s="68"/>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1"/>
      <c r="AB219" s="71"/>
      <c r="AC219" s="71"/>
      <c r="AD219" s="71"/>
      <c r="AE219" s="71"/>
      <c r="AF219" s="73"/>
      <c r="AG219" s="73"/>
      <c r="AL219" s="68"/>
      <c r="AM219" s="68"/>
      <c r="AN219" s="68"/>
      <c r="AO219" s="68"/>
      <c r="AP219" s="68"/>
      <c r="AQ219" s="68"/>
    </row>
    <row r="220" spans="1:43" s="70" customFormat="1" ht="17.25" customHeight="1">
      <c r="A220" s="68"/>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1"/>
      <c r="AB220" s="71"/>
      <c r="AC220" s="71"/>
      <c r="AD220" s="71"/>
      <c r="AE220" s="71"/>
      <c r="AF220" s="73"/>
      <c r="AG220" s="73"/>
      <c r="AL220" s="68"/>
      <c r="AM220" s="68"/>
      <c r="AN220" s="68"/>
      <c r="AO220" s="68"/>
      <c r="AP220" s="68"/>
      <c r="AQ220" s="68"/>
    </row>
    <row r="221" spans="1:43" s="70" customFormat="1" ht="17.25" customHeight="1">
      <c r="A221" s="68"/>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1"/>
      <c r="AB221" s="71"/>
      <c r="AC221" s="71"/>
      <c r="AD221" s="71"/>
      <c r="AE221" s="71"/>
      <c r="AF221" s="73"/>
      <c r="AG221" s="73"/>
      <c r="AL221" s="68"/>
      <c r="AM221" s="68"/>
      <c r="AN221" s="68"/>
      <c r="AO221" s="68"/>
      <c r="AP221" s="68"/>
      <c r="AQ221" s="68"/>
    </row>
    <row r="222" spans="1:43" s="70" customFormat="1" ht="17.25" customHeight="1">
      <c r="A222" s="68"/>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1"/>
      <c r="AB222" s="71"/>
      <c r="AC222" s="71"/>
      <c r="AD222" s="71"/>
      <c r="AE222" s="71"/>
      <c r="AF222" s="73"/>
      <c r="AG222" s="73"/>
      <c r="AL222" s="68"/>
      <c r="AM222" s="68"/>
      <c r="AN222" s="68"/>
      <c r="AO222" s="68"/>
      <c r="AP222" s="68"/>
      <c r="AQ222" s="68"/>
    </row>
    <row r="223" spans="1:43" s="70" customFormat="1" ht="17.25" customHeight="1">
      <c r="A223" s="68"/>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1"/>
      <c r="AB223" s="71"/>
      <c r="AC223" s="71"/>
      <c r="AD223" s="71"/>
      <c r="AE223" s="71"/>
      <c r="AF223" s="73"/>
      <c r="AG223" s="73"/>
      <c r="AL223" s="68"/>
      <c r="AM223" s="68"/>
      <c r="AN223" s="68"/>
      <c r="AO223" s="68"/>
      <c r="AP223" s="68"/>
      <c r="AQ223" s="68"/>
    </row>
    <row r="224" spans="1:43" s="70" customFormat="1" ht="17.25" customHeight="1">
      <c r="A224" s="68"/>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1"/>
      <c r="AB224" s="71"/>
      <c r="AC224" s="71"/>
      <c r="AD224" s="71"/>
      <c r="AE224" s="71"/>
      <c r="AF224" s="73"/>
      <c r="AG224" s="73"/>
      <c r="AL224" s="68"/>
      <c r="AM224" s="68"/>
      <c r="AN224" s="68"/>
      <c r="AO224" s="68"/>
      <c r="AP224" s="68"/>
      <c r="AQ224" s="68"/>
    </row>
    <row r="225" spans="1:43" s="70" customFormat="1" ht="17.25" customHeight="1">
      <c r="A225" s="68"/>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1"/>
      <c r="AB225" s="71"/>
      <c r="AC225" s="71"/>
      <c r="AD225" s="71"/>
      <c r="AE225" s="71"/>
      <c r="AF225" s="73"/>
      <c r="AG225" s="73"/>
      <c r="AL225" s="68"/>
      <c r="AM225" s="68"/>
      <c r="AN225" s="68"/>
      <c r="AO225" s="68"/>
      <c r="AP225" s="68"/>
      <c r="AQ225" s="68"/>
    </row>
    <row r="226" spans="1:43" s="70" customFormat="1" ht="17.25" customHeight="1">
      <c r="A226" s="68"/>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1"/>
      <c r="AB226" s="71"/>
      <c r="AC226" s="71"/>
      <c r="AD226" s="71"/>
      <c r="AE226" s="71"/>
      <c r="AF226" s="73"/>
      <c r="AG226" s="73"/>
      <c r="AL226" s="68"/>
      <c r="AM226" s="68"/>
      <c r="AN226" s="68"/>
      <c r="AO226" s="68"/>
      <c r="AP226" s="68"/>
      <c r="AQ226" s="68"/>
    </row>
    <row r="227" spans="1:43" s="70" customFormat="1" ht="17.25" customHeight="1">
      <c r="A227" s="68"/>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1"/>
      <c r="AB227" s="71"/>
      <c r="AC227" s="71"/>
      <c r="AD227" s="71"/>
      <c r="AE227" s="71"/>
      <c r="AF227" s="73"/>
      <c r="AG227" s="73"/>
      <c r="AL227" s="68"/>
      <c r="AM227" s="68"/>
      <c r="AN227" s="68"/>
      <c r="AO227" s="68"/>
      <c r="AP227" s="68"/>
      <c r="AQ227" s="68"/>
    </row>
    <row r="228" spans="1:43" s="70" customFormat="1" ht="17.25" customHeight="1">
      <c r="A228" s="68"/>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1"/>
      <c r="AB228" s="71"/>
      <c r="AC228" s="71"/>
      <c r="AD228" s="71"/>
      <c r="AE228" s="71"/>
      <c r="AF228" s="73"/>
      <c r="AG228" s="73"/>
      <c r="AL228" s="68"/>
      <c r="AM228" s="68"/>
      <c r="AN228" s="68"/>
      <c r="AO228" s="68"/>
      <c r="AP228" s="68"/>
      <c r="AQ228" s="68"/>
    </row>
    <row r="229" spans="1:43" s="70" customFormat="1" ht="17.25" customHeight="1">
      <c r="A229" s="68"/>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1"/>
      <c r="AB229" s="71"/>
      <c r="AC229" s="71"/>
      <c r="AD229" s="71"/>
      <c r="AE229" s="71"/>
      <c r="AF229" s="73"/>
      <c r="AG229" s="73"/>
      <c r="AL229" s="68"/>
      <c r="AM229" s="68"/>
      <c r="AN229" s="68"/>
      <c r="AO229" s="68"/>
      <c r="AP229" s="68"/>
      <c r="AQ229" s="68"/>
    </row>
    <row r="230" spans="1:43" s="70" customFormat="1" ht="17.25" customHeight="1">
      <c r="A230" s="68"/>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1"/>
      <c r="AB230" s="71"/>
      <c r="AC230" s="71"/>
      <c r="AD230" s="71"/>
      <c r="AE230" s="71"/>
      <c r="AF230" s="73"/>
      <c r="AG230" s="73"/>
      <c r="AL230" s="68"/>
      <c r="AM230" s="68"/>
      <c r="AN230" s="68"/>
      <c r="AO230" s="68"/>
      <c r="AP230" s="68"/>
      <c r="AQ230" s="68"/>
    </row>
    <row r="231" spans="1:43" s="70" customFormat="1">
      <c r="A231" s="68"/>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1"/>
      <c r="AB231" s="71"/>
      <c r="AC231" s="71"/>
      <c r="AD231" s="71"/>
      <c r="AE231" s="71"/>
      <c r="AF231" s="73"/>
      <c r="AG231" s="73"/>
      <c r="AL231" s="68"/>
      <c r="AM231" s="68"/>
      <c r="AN231" s="68"/>
      <c r="AO231" s="68"/>
      <c r="AP231" s="68"/>
      <c r="AQ231" s="68"/>
    </row>
    <row r="232" spans="1:43" s="70" customFormat="1">
      <c r="A232" s="68"/>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1"/>
      <c r="AB232" s="71"/>
      <c r="AC232" s="71"/>
      <c r="AD232" s="71"/>
      <c r="AE232" s="71"/>
      <c r="AF232" s="73"/>
      <c r="AG232" s="73"/>
      <c r="AL232" s="68"/>
      <c r="AM232" s="68"/>
      <c r="AN232" s="68"/>
      <c r="AO232" s="68"/>
      <c r="AP232" s="68"/>
      <c r="AQ232" s="68"/>
    </row>
    <row r="233" spans="1:43" s="70" customFormat="1">
      <c r="A233" s="68"/>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1"/>
      <c r="AB233" s="71"/>
      <c r="AC233" s="71"/>
      <c r="AD233" s="71"/>
      <c r="AE233" s="71"/>
      <c r="AF233" s="73"/>
      <c r="AG233" s="73"/>
      <c r="AL233" s="68"/>
      <c r="AM233" s="68"/>
      <c r="AN233" s="68"/>
      <c r="AO233" s="68"/>
      <c r="AP233" s="68"/>
      <c r="AQ233" s="68"/>
    </row>
    <row r="234" spans="1:43" s="70" customFormat="1">
      <c r="A234" s="68"/>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1"/>
      <c r="AB234" s="71"/>
      <c r="AC234" s="71"/>
      <c r="AD234" s="71"/>
      <c r="AE234" s="71"/>
      <c r="AF234" s="73"/>
      <c r="AG234" s="73"/>
      <c r="AL234" s="68"/>
      <c r="AM234" s="68"/>
      <c r="AN234" s="68"/>
      <c r="AO234" s="68"/>
      <c r="AP234" s="68"/>
      <c r="AQ234" s="68"/>
    </row>
    <row r="235" spans="1:43" s="70" customFormat="1">
      <c r="A235" s="68"/>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1"/>
      <c r="AB235" s="71"/>
      <c r="AC235" s="71"/>
      <c r="AD235" s="71"/>
      <c r="AE235" s="71"/>
      <c r="AF235" s="73"/>
      <c r="AG235" s="73"/>
      <c r="AL235" s="68"/>
      <c r="AM235" s="68"/>
      <c r="AN235" s="68"/>
      <c r="AO235" s="68"/>
      <c r="AP235" s="68"/>
      <c r="AQ235" s="68"/>
    </row>
    <row r="236" spans="1:43" s="70" customFormat="1">
      <c r="A236" s="68"/>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1"/>
      <c r="AB236" s="71"/>
      <c r="AC236" s="71"/>
      <c r="AD236" s="71"/>
      <c r="AE236" s="71"/>
      <c r="AF236" s="73"/>
      <c r="AG236" s="73"/>
      <c r="AL236" s="68"/>
      <c r="AM236" s="68"/>
      <c r="AN236" s="68"/>
      <c r="AO236" s="68"/>
      <c r="AP236" s="68"/>
      <c r="AQ236" s="68"/>
    </row>
    <row r="237" spans="1:43" s="70" customFormat="1">
      <c r="A237" s="68"/>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1"/>
      <c r="AB237" s="71"/>
      <c r="AC237" s="71"/>
      <c r="AD237" s="71"/>
      <c r="AE237" s="71"/>
      <c r="AF237" s="73"/>
      <c r="AG237" s="73"/>
      <c r="AL237" s="68"/>
      <c r="AM237" s="68"/>
      <c r="AN237" s="68"/>
      <c r="AO237" s="68"/>
      <c r="AP237" s="68"/>
      <c r="AQ237" s="68"/>
    </row>
    <row r="238" spans="1:43" s="70" customFormat="1">
      <c r="A238" s="68"/>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1"/>
      <c r="AB238" s="71"/>
      <c r="AC238" s="71"/>
      <c r="AD238" s="71"/>
      <c r="AE238" s="71"/>
      <c r="AF238" s="73"/>
      <c r="AG238" s="73"/>
      <c r="AL238" s="68"/>
      <c r="AM238" s="68"/>
      <c r="AN238" s="68"/>
      <c r="AO238" s="68"/>
      <c r="AP238" s="68"/>
      <c r="AQ238" s="68"/>
    </row>
    <row r="239" spans="1:43" s="70" customFormat="1">
      <c r="A239" s="68"/>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1"/>
      <c r="AB239" s="71"/>
      <c r="AC239" s="71"/>
      <c r="AD239" s="71"/>
      <c r="AE239" s="71"/>
      <c r="AF239" s="73"/>
      <c r="AG239" s="73"/>
      <c r="AL239" s="68"/>
      <c r="AM239" s="68"/>
      <c r="AN239" s="68"/>
      <c r="AO239" s="68"/>
      <c r="AP239" s="68"/>
      <c r="AQ239" s="68"/>
    </row>
    <row r="240" spans="1:43" s="70" customFormat="1">
      <c r="A240" s="68"/>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1"/>
      <c r="AB240" s="71"/>
      <c r="AC240" s="71"/>
      <c r="AD240" s="71"/>
      <c r="AE240" s="71"/>
      <c r="AF240" s="73"/>
      <c r="AG240" s="73"/>
      <c r="AL240" s="68"/>
      <c r="AM240" s="68"/>
      <c r="AN240" s="68"/>
      <c r="AO240" s="68"/>
      <c r="AP240" s="68"/>
      <c r="AQ240" s="68"/>
    </row>
    <row r="241" spans="1:43" s="70" customFormat="1">
      <c r="A241" s="68"/>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1"/>
      <c r="AB241" s="71"/>
      <c r="AC241" s="71"/>
      <c r="AD241" s="71"/>
      <c r="AE241" s="71"/>
      <c r="AF241" s="73"/>
      <c r="AG241" s="73"/>
      <c r="AL241" s="68"/>
      <c r="AM241" s="68"/>
      <c r="AN241" s="68"/>
      <c r="AO241" s="68"/>
      <c r="AP241" s="68"/>
      <c r="AQ241" s="68"/>
    </row>
    <row r="242" spans="1:43" s="70" customFormat="1">
      <c r="A242" s="68"/>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1"/>
      <c r="AB242" s="71"/>
      <c r="AC242" s="71"/>
      <c r="AD242" s="71"/>
      <c r="AE242" s="71"/>
      <c r="AF242" s="73"/>
      <c r="AG242" s="73"/>
      <c r="AL242" s="68"/>
      <c r="AM242" s="68"/>
      <c r="AN242" s="68"/>
      <c r="AO242" s="68"/>
      <c r="AP242" s="68"/>
      <c r="AQ242" s="68"/>
    </row>
    <row r="243" spans="1:43" s="70" customFormat="1">
      <c r="A243" s="68"/>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1"/>
      <c r="AB243" s="71"/>
      <c r="AC243" s="71"/>
      <c r="AD243" s="71"/>
      <c r="AE243" s="71"/>
      <c r="AF243" s="73"/>
      <c r="AG243" s="73"/>
      <c r="AL243" s="68"/>
      <c r="AM243" s="68"/>
      <c r="AN243" s="68"/>
      <c r="AO243" s="68"/>
      <c r="AP243" s="68"/>
      <c r="AQ243" s="68"/>
    </row>
    <row r="244" spans="1:43" s="70" customFormat="1">
      <c r="A244" s="68"/>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1"/>
      <c r="AB244" s="71"/>
      <c r="AC244" s="71"/>
      <c r="AD244" s="71"/>
      <c r="AE244" s="71"/>
      <c r="AF244" s="73"/>
      <c r="AG244" s="73"/>
      <c r="AL244" s="68"/>
      <c r="AM244" s="68"/>
      <c r="AN244" s="68"/>
      <c r="AO244" s="68"/>
      <c r="AP244" s="68"/>
      <c r="AQ244" s="68"/>
    </row>
    <row r="245" spans="1:43" s="70" customFormat="1">
      <c r="A245" s="68"/>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1"/>
      <c r="AB245" s="71"/>
      <c r="AC245" s="71"/>
      <c r="AD245" s="71"/>
      <c r="AE245" s="71"/>
      <c r="AF245" s="73"/>
      <c r="AG245" s="73"/>
      <c r="AL245" s="68"/>
      <c r="AM245" s="68"/>
      <c r="AN245" s="68"/>
      <c r="AO245" s="68"/>
      <c r="AP245" s="68"/>
      <c r="AQ245" s="68"/>
    </row>
    <row r="246" spans="1:43" s="70" customFormat="1">
      <c r="A246" s="68"/>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1"/>
      <c r="AB246" s="71"/>
      <c r="AC246" s="71"/>
      <c r="AD246" s="71"/>
      <c r="AE246" s="71"/>
      <c r="AF246" s="73"/>
      <c r="AG246" s="73"/>
      <c r="AL246" s="68"/>
      <c r="AM246" s="68"/>
      <c r="AN246" s="68"/>
      <c r="AO246" s="68"/>
      <c r="AP246" s="68"/>
      <c r="AQ246" s="68"/>
    </row>
    <row r="247" spans="1:43" s="70" customFormat="1">
      <c r="A247" s="68"/>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1"/>
      <c r="AB247" s="71"/>
      <c r="AC247" s="71"/>
      <c r="AD247" s="71"/>
      <c r="AE247" s="71"/>
      <c r="AF247" s="73"/>
      <c r="AG247" s="73"/>
      <c r="AL247" s="68"/>
      <c r="AM247" s="68"/>
      <c r="AN247" s="68"/>
      <c r="AO247" s="68"/>
      <c r="AP247" s="68"/>
      <c r="AQ247" s="68"/>
    </row>
    <row r="248" spans="1:43" s="70" customFormat="1">
      <c r="A248" s="68"/>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1"/>
      <c r="AB248" s="71"/>
      <c r="AC248" s="71"/>
      <c r="AD248" s="71"/>
      <c r="AE248" s="71"/>
      <c r="AF248" s="73"/>
      <c r="AG248" s="73"/>
      <c r="AL248" s="68"/>
      <c r="AM248" s="68"/>
      <c r="AN248" s="68"/>
      <c r="AO248" s="68"/>
      <c r="AP248" s="68"/>
      <c r="AQ248" s="68"/>
    </row>
    <row r="249" spans="1:43" s="70" customFormat="1">
      <c r="A249" s="68"/>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1"/>
      <c r="AB249" s="71"/>
      <c r="AC249" s="71"/>
      <c r="AD249" s="71"/>
      <c r="AE249" s="71"/>
      <c r="AF249" s="73"/>
      <c r="AG249" s="73"/>
      <c r="AL249" s="68"/>
      <c r="AM249" s="68"/>
      <c r="AN249" s="68"/>
      <c r="AO249" s="68"/>
      <c r="AP249" s="68"/>
      <c r="AQ249" s="68"/>
    </row>
    <row r="250" spans="1:43" s="70" customFormat="1">
      <c r="A250" s="68"/>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1"/>
      <c r="AB250" s="71"/>
      <c r="AC250" s="71"/>
      <c r="AD250" s="71"/>
      <c r="AE250" s="71"/>
      <c r="AF250" s="73"/>
      <c r="AG250" s="73"/>
      <c r="AL250" s="68"/>
      <c r="AM250" s="68"/>
      <c r="AN250" s="68"/>
      <c r="AO250" s="68"/>
      <c r="AP250" s="68"/>
      <c r="AQ250" s="68"/>
    </row>
    <row r="251" spans="1:43" s="70" customFormat="1">
      <c r="A251" s="68"/>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1"/>
      <c r="AB251" s="71"/>
      <c r="AC251" s="71"/>
      <c r="AD251" s="71"/>
      <c r="AE251" s="71"/>
      <c r="AF251" s="73"/>
      <c r="AG251" s="73"/>
      <c r="AL251" s="68"/>
      <c r="AM251" s="68"/>
      <c r="AN251" s="68"/>
      <c r="AO251" s="68"/>
      <c r="AP251" s="68"/>
      <c r="AQ251" s="68"/>
    </row>
    <row r="252" spans="1:43" s="70" customFormat="1">
      <c r="A252" s="68"/>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1"/>
      <c r="AB252" s="71"/>
      <c r="AC252" s="71"/>
      <c r="AD252" s="71"/>
      <c r="AE252" s="71"/>
      <c r="AF252" s="73"/>
      <c r="AG252" s="73"/>
      <c r="AL252" s="68"/>
      <c r="AM252" s="68"/>
      <c r="AN252" s="68"/>
      <c r="AO252" s="68"/>
      <c r="AP252" s="68"/>
      <c r="AQ252" s="68"/>
    </row>
    <row r="253" spans="1:43" s="70" customFormat="1">
      <c r="A253" s="68"/>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1"/>
      <c r="AB253" s="71"/>
      <c r="AC253" s="71"/>
      <c r="AD253" s="71"/>
      <c r="AE253" s="71"/>
      <c r="AF253" s="73"/>
      <c r="AG253" s="73"/>
      <c r="AL253" s="68"/>
      <c r="AM253" s="68"/>
      <c r="AN253" s="68"/>
      <c r="AO253" s="68"/>
      <c r="AP253" s="68"/>
      <c r="AQ253" s="68"/>
    </row>
    <row r="254" spans="1:43" s="70" customFormat="1">
      <c r="A254" s="68"/>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1"/>
      <c r="AB254" s="71"/>
      <c r="AC254" s="71"/>
      <c r="AD254" s="71"/>
      <c r="AE254" s="71"/>
      <c r="AF254" s="73"/>
      <c r="AG254" s="73"/>
      <c r="AL254" s="68"/>
      <c r="AM254" s="68"/>
      <c r="AN254" s="68"/>
      <c r="AO254" s="68"/>
      <c r="AP254" s="68"/>
      <c r="AQ254" s="68"/>
    </row>
    <row r="255" spans="1:43" s="70" customFormat="1">
      <c r="A255" s="68"/>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1"/>
      <c r="AB255" s="71"/>
      <c r="AC255" s="71"/>
      <c r="AD255" s="71"/>
      <c r="AE255" s="71"/>
      <c r="AF255" s="73"/>
      <c r="AG255" s="73"/>
      <c r="AL255" s="68"/>
      <c r="AM255" s="68"/>
      <c r="AN255" s="68"/>
      <c r="AO255" s="68"/>
      <c r="AP255" s="68"/>
      <c r="AQ255" s="68"/>
    </row>
    <row r="256" spans="1:43" s="70" customFormat="1">
      <c r="A256" s="68"/>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1"/>
      <c r="AB256" s="71"/>
      <c r="AC256" s="71"/>
      <c r="AD256" s="71"/>
      <c r="AE256" s="71"/>
      <c r="AF256" s="73"/>
      <c r="AG256" s="73"/>
      <c r="AL256" s="68"/>
      <c r="AM256" s="68"/>
      <c r="AN256" s="68"/>
      <c r="AO256" s="68"/>
      <c r="AP256" s="68"/>
      <c r="AQ256" s="68"/>
    </row>
    <row r="257" spans="1:43" s="70" customFormat="1">
      <c r="A257" s="68"/>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1"/>
      <c r="AB257" s="71"/>
      <c r="AC257" s="71"/>
      <c r="AD257" s="71"/>
      <c r="AE257" s="71"/>
      <c r="AF257" s="73"/>
      <c r="AG257" s="73"/>
      <c r="AL257" s="68"/>
      <c r="AM257" s="68"/>
      <c r="AN257" s="68"/>
      <c r="AO257" s="68"/>
      <c r="AP257" s="68"/>
      <c r="AQ257" s="68"/>
    </row>
    <row r="258" spans="1:43" s="70" customFormat="1">
      <c r="A258" s="68"/>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1"/>
      <c r="AB258" s="71"/>
      <c r="AC258" s="71"/>
      <c r="AD258" s="71"/>
      <c r="AE258" s="71"/>
      <c r="AF258" s="73"/>
      <c r="AG258" s="73"/>
      <c r="AL258" s="68"/>
      <c r="AM258" s="68"/>
      <c r="AN258" s="68"/>
      <c r="AO258" s="68"/>
      <c r="AP258" s="68"/>
      <c r="AQ258" s="68"/>
    </row>
    <row r="259" spans="1:43" s="70" customFormat="1">
      <c r="A259" s="68"/>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1"/>
      <c r="AB259" s="71"/>
      <c r="AC259" s="71"/>
      <c r="AD259" s="71"/>
      <c r="AE259" s="71"/>
      <c r="AF259" s="73"/>
      <c r="AG259" s="73"/>
      <c r="AL259" s="68"/>
      <c r="AM259" s="68"/>
      <c r="AN259" s="68"/>
      <c r="AO259" s="68"/>
      <c r="AP259" s="68"/>
      <c r="AQ259" s="68"/>
    </row>
  </sheetData>
  <sheetProtection password="CC39" sheet="1" selectLockedCells="1"/>
  <mergeCells count="138">
    <mergeCell ref="H65:O65"/>
    <mergeCell ref="P65:R65"/>
    <mergeCell ref="B66:O66"/>
    <mergeCell ref="P66:R66"/>
    <mergeCell ref="B62:G62"/>
    <mergeCell ref="H62:O62"/>
    <mergeCell ref="P62:R62"/>
    <mergeCell ref="B63:B64"/>
    <mergeCell ref="H63:O63"/>
    <mergeCell ref="P63:R63"/>
    <mergeCell ref="H64:O64"/>
    <mergeCell ref="P64:R64"/>
    <mergeCell ref="S95:U95"/>
    <mergeCell ref="B48:S48"/>
    <mergeCell ref="Q4:U4"/>
    <mergeCell ref="B10:U12"/>
    <mergeCell ref="B86:G86"/>
    <mergeCell ref="H86:O86"/>
    <mergeCell ref="P86:R86"/>
    <mergeCell ref="H76:O76"/>
    <mergeCell ref="P76:R76"/>
    <mergeCell ref="B77:O77"/>
    <mergeCell ref="P77:R77"/>
    <mergeCell ref="H73:O73"/>
    <mergeCell ref="P73:R73"/>
    <mergeCell ref="B74:B75"/>
    <mergeCell ref="H74:O74"/>
    <mergeCell ref="P74:R74"/>
    <mergeCell ref="H75:O75"/>
    <mergeCell ref="P75:R75"/>
    <mergeCell ref="B35:O35"/>
    <mergeCell ref="P35:R35"/>
    <mergeCell ref="S35:U35"/>
    <mergeCell ref="S56:U56"/>
    <mergeCell ref="B72:G72"/>
    <mergeCell ref="H72:O72"/>
    <mergeCell ref="B94:G94"/>
    <mergeCell ref="B95:G95"/>
    <mergeCell ref="H87:O87"/>
    <mergeCell ref="H88:O88"/>
    <mergeCell ref="H94:O94"/>
    <mergeCell ref="P94:R94"/>
    <mergeCell ref="B87:G87"/>
    <mergeCell ref="P87:R87"/>
    <mergeCell ref="B88:G88"/>
    <mergeCell ref="P88:R88"/>
    <mergeCell ref="H95:O95"/>
    <mergeCell ref="P95:R95"/>
    <mergeCell ref="P72:R72"/>
    <mergeCell ref="B56:O56"/>
    <mergeCell ref="P56:R56"/>
    <mergeCell ref="S53:U53"/>
    <mergeCell ref="H54:O54"/>
    <mergeCell ref="P54:R54"/>
    <mergeCell ref="P53:R53"/>
    <mergeCell ref="H33:O33"/>
    <mergeCell ref="P33:R33"/>
    <mergeCell ref="S33:U33"/>
    <mergeCell ref="H34:O34"/>
    <mergeCell ref="P34:R34"/>
    <mergeCell ref="S34:U34"/>
    <mergeCell ref="P55:R55"/>
    <mergeCell ref="S55:U55"/>
    <mergeCell ref="B52:G52"/>
    <mergeCell ref="H52:O52"/>
    <mergeCell ref="P52:R52"/>
    <mergeCell ref="S52:U52"/>
    <mergeCell ref="B53:B54"/>
    <mergeCell ref="H53:O53"/>
    <mergeCell ref="B49:S49"/>
    <mergeCell ref="H55:O55"/>
    <mergeCell ref="S54:U54"/>
    <mergeCell ref="AB25:AE25"/>
    <mergeCell ref="B26:B32"/>
    <mergeCell ref="H26:O26"/>
    <mergeCell ref="P26:R26"/>
    <mergeCell ref="S26:U26"/>
    <mergeCell ref="H27:O27"/>
    <mergeCell ref="P27:R27"/>
    <mergeCell ref="S27:U27"/>
    <mergeCell ref="H28:O28"/>
    <mergeCell ref="P28:R28"/>
    <mergeCell ref="S25:U25"/>
    <mergeCell ref="S28:U28"/>
    <mergeCell ref="H25:O25"/>
    <mergeCell ref="P25:R25"/>
    <mergeCell ref="H31:O31"/>
    <mergeCell ref="P31:R31"/>
    <mergeCell ref="S31:U31"/>
    <mergeCell ref="H32:O32"/>
    <mergeCell ref="P32:R32"/>
    <mergeCell ref="S32:U32"/>
    <mergeCell ref="H29:O29"/>
    <mergeCell ref="P29:R29"/>
    <mergeCell ref="S29:U29"/>
    <mergeCell ref="B20:B24"/>
    <mergeCell ref="H20:O20"/>
    <mergeCell ref="P20:R20"/>
    <mergeCell ref="S20:U20"/>
    <mergeCell ref="H21:O21"/>
    <mergeCell ref="P21:R21"/>
    <mergeCell ref="H24:O24"/>
    <mergeCell ref="P24:R24"/>
    <mergeCell ref="J41:M41"/>
    <mergeCell ref="C14:D14"/>
    <mergeCell ref="E14:G14"/>
    <mergeCell ref="I14:K14"/>
    <mergeCell ref="M14:O14"/>
    <mergeCell ref="Q14:S14"/>
    <mergeCell ref="E15:G15"/>
    <mergeCell ref="I15:K15"/>
    <mergeCell ref="M15:O15"/>
    <mergeCell ref="B19:G19"/>
    <mergeCell ref="H19:O19"/>
    <mergeCell ref="P19:R19"/>
    <mergeCell ref="S19:U19"/>
    <mergeCell ref="B17:F17"/>
    <mergeCell ref="J17:T17"/>
    <mergeCell ref="Q15:S15"/>
    <mergeCell ref="J43:M43"/>
    <mergeCell ref="W37:X37"/>
    <mergeCell ref="H5:L5"/>
    <mergeCell ref="Q5:U5"/>
    <mergeCell ref="P6:U6"/>
    <mergeCell ref="P7:U7"/>
    <mergeCell ref="P8:U8"/>
    <mergeCell ref="P30:R30"/>
    <mergeCell ref="S30:U30"/>
    <mergeCell ref="S24:U24"/>
    <mergeCell ref="S21:U21"/>
    <mergeCell ref="H22:O22"/>
    <mergeCell ref="P22:R22"/>
    <mergeCell ref="S22:U22"/>
    <mergeCell ref="H23:O23"/>
    <mergeCell ref="P23:R23"/>
    <mergeCell ref="S23:U23"/>
    <mergeCell ref="J42:M42"/>
    <mergeCell ref="H30:O30"/>
  </mergeCells>
  <phoneticPr fontId="13"/>
  <conditionalFormatting sqref="Q4:U4">
    <cfRule type="expression" dxfId="118" priority="36">
      <formula>SUBSTITUTE(SUBSTITUTE($Q$4,"　","")," ","")="承認番号【】"</formula>
    </cfRule>
  </conditionalFormatting>
  <conditionalFormatting sqref="P6:U6">
    <cfRule type="expression" dxfId="117" priority="35">
      <formula>$P$6=""</formula>
    </cfRule>
  </conditionalFormatting>
  <conditionalFormatting sqref="P7:U7">
    <cfRule type="expression" dxfId="116" priority="34">
      <formula>$P$7=""</formula>
    </cfRule>
  </conditionalFormatting>
  <conditionalFormatting sqref="P21:R21">
    <cfRule type="expression" dxfId="115" priority="33">
      <formula>$P$21=""</formula>
    </cfRule>
  </conditionalFormatting>
  <conditionalFormatting sqref="Q5:U5">
    <cfRule type="expression" dxfId="114" priority="32">
      <formula>SUBSTITUTE(SUBSTITUTE($Q$5,"　","")," ","")="西暦年月日"</formula>
    </cfRule>
  </conditionalFormatting>
  <conditionalFormatting sqref="H5:L5">
    <cfRule type="expression" dxfId="113" priority="11">
      <formula>$H$5=""</formula>
    </cfRule>
    <cfRule type="expression" dxfId="112" priority="31">
      <formula>$H$5="（　□新 規　・　□変 更　）"</formula>
    </cfRule>
  </conditionalFormatting>
  <conditionalFormatting sqref="P27:R27">
    <cfRule type="expression" dxfId="111" priority="30">
      <formula>$P$27=""</formula>
    </cfRule>
  </conditionalFormatting>
  <conditionalFormatting sqref="H14">
    <cfRule type="expression" dxfId="110" priority="27">
      <formula>$H$14=""</formula>
    </cfRule>
  </conditionalFormatting>
  <conditionalFormatting sqref="T14">
    <cfRule type="expression" dxfId="109" priority="26">
      <formula>$T$14=""</formula>
    </cfRule>
  </conditionalFormatting>
  <conditionalFormatting sqref="P14">
    <cfRule type="expression" dxfId="108" priority="25">
      <formula>$P$14=""</formula>
    </cfRule>
  </conditionalFormatting>
  <conditionalFormatting sqref="L14">
    <cfRule type="expression" dxfId="107" priority="24">
      <formula>$T$14=""</formula>
    </cfRule>
  </conditionalFormatting>
  <conditionalFormatting sqref="L15">
    <cfRule type="expression" dxfId="106" priority="23">
      <formula>$L$15=""</formula>
    </cfRule>
  </conditionalFormatting>
  <conditionalFormatting sqref="P15">
    <cfRule type="expression" dxfId="105" priority="22">
      <formula>$P$15=""</formula>
    </cfRule>
  </conditionalFormatting>
  <conditionalFormatting sqref="P8:U8">
    <cfRule type="expression" dxfId="104" priority="21">
      <formula>$P$8=""</formula>
    </cfRule>
  </conditionalFormatting>
  <conditionalFormatting sqref="B10:U12">
    <cfRule type="expression" dxfId="103" priority="20">
      <formula>SUBSTITUTE(SUBSTITUTE($B$10:$U$12,"　","")," ","")="治験課題名："</formula>
    </cfRule>
  </conditionalFormatting>
  <conditionalFormatting sqref="W37:X37">
    <cfRule type="expression" dxfId="102" priority="19">
      <formula>$W$37=""</formula>
    </cfRule>
  </conditionalFormatting>
  <conditionalFormatting sqref="H39 T39">
    <cfRule type="expression" dxfId="101" priority="28">
      <formula>$H$39&amp;$T$39="✔✔"</formula>
    </cfRule>
  </conditionalFormatting>
  <conditionalFormatting sqref="N39">
    <cfRule type="expression" dxfId="100" priority="16">
      <formula>$W$37&amp;$N$39="外部CRC✔"</formula>
    </cfRule>
  </conditionalFormatting>
  <conditionalFormatting sqref="T39">
    <cfRule type="expression" dxfId="99" priority="17">
      <formula>$W$37&amp;$T$39="外部CRC✔"</formula>
    </cfRule>
  </conditionalFormatting>
  <conditionalFormatting sqref="H39">
    <cfRule type="expression" dxfId="98" priority="15">
      <formula>$W$37&amp;$H$39="外部CRC✔"</formula>
    </cfRule>
  </conditionalFormatting>
  <conditionalFormatting sqref="P74:R74">
    <cfRule type="expression" dxfId="97" priority="12">
      <formula>$W$37=""</formula>
    </cfRule>
  </conditionalFormatting>
  <conditionalFormatting sqref="B17:F17">
    <cfRule type="expression" dxfId="96" priority="10">
      <formula>SUBSTITUTE(SUBSTITUTE($B$17,"　","")," ","")="治験薬投与期間：週"</formula>
    </cfRule>
  </conditionalFormatting>
  <conditionalFormatting sqref="J17:T17">
    <cfRule type="expression" dxfId="95" priority="9">
      <formula>SUBSTITUTE(SUBSTITUTE($J$17,"　","")," ","")="算定期間：年月～年月（か月）"</formula>
    </cfRule>
  </conditionalFormatting>
  <conditionalFormatting sqref="T15">
    <cfRule type="expression" dxfId="94" priority="8">
      <formula>$T$15=""</formula>
    </cfRule>
  </conditionalFormatting>
  <conditionalFormatting sqref="P24:R24">
    <cfRule type="expression" dxfId="93" priority="7">
      <formula>$P$24=""</formula>
    </cfRule>
  </conditionalFormatting>
  <conditionalFormatting sqref="S24:U24">
    <cfRule type="expression" dxfId="92" priority="4">
      <formula>$S$24=""</formula>
    </cfRule>
  </conditionalFormatting>
  <conditionalFormatting sqref="J41:M43">
    <cfRule type="expression" dxfId="91" priority="3">
      <formula>$J$43=""</formula>
    </cfRule>
  </conditionalFormatting>
  <conditionalFormatting sqref="H15">
    <cfRule type="expression" dxfId="90" priority="1">
      <formula>$H$15="エラー"</formula>
    </cfRule>
    <cfRule type="expression" dxfId="89" priority="2">
      <formula>$W$37=""</formula>
    </cfRule>
  </conditionalFormatting>
  <dataValidations count="5">
    <dataValidation type="list" imeMode="disabled" allowBlank="1" showInputMessage="1" showErrorMessage="1" error="プルダウンより選択してください" sqref="H39 N39 T39">
      <formula1>"✔"</formula1>
    </dataValidation>
    <dataValidation type="whole" imeMode="disabled" allowBlank="1" showInputMessage="1" showErrorMessage="1" error="整数を入力してください" sqref="L14:L15 P14:P15 T14">
      <formula1>0</formula1>
      <formula2>500</formula2>
    </dataValidation>
    <dataValidation type="list" allowBlank="1" showInputMessage="1" showErrorMessage="1" sqref="W37:X37">
      <formula1>"内部CRC,外部CRC"</formula1>
    </dataValidation>
    <dataValidation type="list" showInputMessage="1" showErrorMessage="1" error="プルダウンより選択してください" sqref="H5:L5">
      <formula1>"（　■新 規　・　□変 更　）,（　□新 規　・　■変 更　）"</formula1>
    </dataValidation>
    <dataValidation type="list" imeMode="disabled" allowBlank="1" showInputMessage="1" showErrorMessage="1" error="整数を入力してください" sqref="T15">
      <formula1>"有,無"</formula1>
    </dataValidation>
  </dataValidations>
  <pageMargins left="0.70866141732283472" right="0.19685039370078741" top="0.59055118110236227" bottom="0.27559055118110237" header="0.15748031496062992" footer="0.15748031496062992"/>
  <pageSetup paperSize="9" scale="80" orientation="portrait" r:id="rId1"/>
  <headerFooter differentFirst="1" alignWithMargins="0">
    <firstHeader>&amp;L大阪公大経費様式１</firstHeader>
    <firstFooter>&amp;C〔&amp;A〕</firstFooter>
  </headerFooter>
  <rowBreaks count="1" manualBreakCount="1">
    <brk id="50" max="2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4"/>
  <sheetViews>
    <sheetView showGridLines="0" view="pageBreakPreview" topLeftCell="A16" zoomScaleNormal="100" zoomScaleSheetLayoutView="100" workbookViewId="0">
      <selection activeCell="S24" sqref="S24:U24"/>
    </sheetView>
  </sheetViews>
  <sheetFormatPr defaultColWidth="9" defaultRowHeight="13.2"/>
  <cols>
    <col min="1" max="1" width="1.6640625" style="3" customWidth="1"/>
    <col min="2" max="15" width="5.6640625" style="3" customWidth="1"/>
    <col min="16" max="21" width="4.88671875" style="3" customWidth="1"/>
    <col min="22" max="22" width="2.109375" style="3" customWidth="1"/>
    <col min="23" max="24" width="4.88671875" style="3" customWidth="1"/>
    <col min="25" max="26" width="4.33203125" style="3" customWidth="1"/>
    <col min="27" max="31" width="4.33203125" style="4" customWidth="1"/>
    <col min="32" max="33" width="4.33203125" style="3" customWidth="1"/>
    <col min="34" max="35" width="4.33203125" style="6" customWidth="1"/>
    <col min="36" max="37" width="4.109375" style="6" customWidth="1"/>
    <col min="38" max="45" width="4.109375" style="3" customWidth="1"/>
    <col min="46" max="16384" width="9" style="3"/>
  </cols>
  <sheetData>
    <row r="1" spans="1:43" s="49" customFormat="1">
      <c r="A1" s="48"/>
      <c r="C1" s="48"/>
      <c r="D1" s="48"/>
      <c r="E1" s="48"/>
      <c r="F1" s="48"/>
      <c r="G1" s="48"/>
      <c r="H1" s="48"/>
      <c r="I1" s="48"/>
      <c r="J1" s="48"/>
      <c r="K1" s="48"/>
      <c r="L1" s="50"/>
    </row>
    <row r="2" spans="1:43" customFormat="1" ht="15.75" customHeight="1">
      <c r="A2" s="51"/>
      <c r="B2" s="52"/>
      <c r="D2" s="52" t="s">
        <v>0</v>
      </c>
      <c r="E2" s="52"/>
      <c r="F2" s="52"/>
      <c r="G2" s="52"/>
      <c r="H2" s="52"/>
      <c r="I2" s="52"/>
      <c r="J2" s="52"/>
      <c r="K2" s="52"/>
    </row>
    <row r="3" spans="1:43" customFormat="1" ht="15.75" customHeight="1">
      <c r="A3" s="51"/>
      <c r="B3" s="52"/>
      <c r="C3" s="52"/>
      <c r="D3" s="52"/>
      <c r="E3" s="52"/>
      <c r="F3" s="52"/>
      <c r="G3" s="52"/>
      <c r="H3" s="52"/>
      <c r="I3" s="52"/>
      <c r="J3" s="52"/>
      <c r="K3" s="52"/>
    </row>
    <row r="4" spans="1:43" ht="30.75" customHeight="1">
      <c r="Q4" s="216" t="s">
        <v>176</v>
      </c>
      <c r="R4" s="216"/>
      <c r="S4" s="216"/>
      <c r="T4" s="216"/>
      <c r="U4" s="216"/>
    </row>
    <row r="5" spans="1:43" ht="22.5" customHeight="1">
      <c r="C5" s="42" t="s">
        <v>119</v>
      </c>
      <c r="K5" s="119" t="s">
        <v>2</v>
      </c>
      <c r="L5" s="119"/>
      <c r="M5" s="119"/>
      <c r="N5" s="119"/>
      <c r="O5" s="119"/>
      <c r="Q5" s="120" t="s">
        <v>120</v>
      </c>
      <c r="R5" s="120"/>
      <c r="S5" s="120"/>
      <c r="T5" s="120"/>
      <c r="U5" s="120"/>
      <c r="X5" s="76"/>
      <c r="Y5" s="76"/>
      <c r="Z5" s="76"/>
      <c r="AA5" s="79"/>
      <c r="AB5" s="5"/>
    </row>
    <row r="6" spans="1:43" ht="22.5" customHeight="1">
      <c r="B6" s="3" t="s">
        <v>4</v>
      </c>
      <c r="M6" s="76" t="s">
        <v>121</v>
      </c>
      <c r="P6" s="121"/>
      <c r="Q6" s="121"/>
      <c r="R6" s="121"/>
      <c r="S6" s="121"/>
      <c r="T6" s="121"/>
      <c r="U6" s="121"/>
      <c r="X6" s="7"/>
      <c r="AA6" s="3"/>
      <c r="AB6" s="3"/>
      <c r="AC6" s="3"/>
      <c r="AD6" s="3"/>
      <c r="AE6" s="3"/>
      <c r="AG6" s="5"/>
      <c r="AH6" s="4"/>
      <c r="AI6" s="4"/>
      <c r="AJ6" s="4"/>
      <c r="AK6" s="4"/>
      <c r="AN6" s="6"/>
      <c r="AO6" s="6"/>
      <c r="AP6" s="6"/>
      <c r="AQ6" s="6"/>
    </row>
    <row r="7" spans="1:43" s="76" customFormat="1" ht="22.5" customHeight="1">
      <c r="M7" s="77"/>
      <c r="N7" s="43" t="s">
        <v>6</v>
      </c>
      <c r="O7" s="77"/>
      <c r="P7" s="122"/>
      <c r="Q7" s="122"/>
      <c r="R7" s="122"/>
      <c r="S7" s="122"/>
      <c r="T7" s="122"/>
      <c r="U7" s="122"/>
      <c r="AI7" s="8"/>
      <c r="AJ7" s="8"/>
      <c r="AK7" s="8"/>
      <c r="AN7" s="9"/>
      <c r="AO7" s="9"/>
      <c r="AP7" s="9"/>
      <c r="AQ7" s="9"/>
    </row>
    <row r="8" spans="1:43" s="76" customFormat="1" ht="22.5" customHeight="1">
      <c r="M8" s="77" t="s">
        <v>122</v>
      </c>
      <c r="N8" s="77"/>
      <c r="O8" s="78"/>
      <c r="P8" s="122"/>
      <c r="Q8" s="122"/>
      <c r="R8" s="122"/>
      <c r="S8" s="122"/>
      <c r="T8" s="122"/>
      <c r="U8" s="122"/>
      <c r="V8" s="79"/>
      <c r="W8" s="79"/>
    </row>
    <row r="9" spans="1:43" s="76" customFormat="1" ht="9" customHeight="1">
      <c r="M9" s="3"/>
      <c r="O9" s="79"/>
      <c r="P9" s="80"/>
      <c r="Q9" s="80"/>
      <c r="R9" s="80"/>
      <c r="S9" s="80"/>
      <c r="T9" s="80"/>
      <c r="U9" s="80"/>
      <c r="V9" s="79"/>
      <c r="W9" s="79"/>
    </row>
    <row r="10" spans="1:43" ht="22.5" customHeight="1">
      <c r="B10" s="217" t="s">
        <v>123</v>
      </c>
      <c r="C10" s="217"/>
      <c r="D10" s="217"/>
      <c r="E10" s="217"/>
      <c r="F10" s="217"/>
      <c r="G10" s="217"/>
      <c r="H10" s="217"/>
      <c r="I10" s="217"/>
      <c r="J10" s="217"/>
      <c r="K10" s="217"/>
      <c r="L10" s="217"/>
      <c r="M10" s="217"/>
      <c r="N10" s="217"/>
      <c r="O10" s="217"/>
      <c r="P10" s="217"/>
      <c r="Q10" s="217"/>
      <c r="R10" s="217"/>
      <c r="S10" s="217"/>
      <c r="T10" s="217"/>
      <c r="U10" s="217"/>
      <c r="V10" s="81"/>
      <c r="W10" s="81"/>
      <c r="Z10" s="81"/>
      <c r="AA10" s="81"/>
      <c r="AB10" s="3"/>
      <c r="AC10" s="3"/>
      <c r="AD10" s="3"/>
      <c r="AE10" s="3"/>
      <c r="AG10" s="4"/>
      <c r="AH10" s="4"/>
      <c r="AI10" s="4"/>
      <c r="AJ10" s="4"/>
      <c r="AK10" s="4"/>
      <c r="AN10" s="6"/>
      <c r="AO10" s="6"/>
      <c r="AP10" s="6"/>
      <c r="AQ10" s="6"/>
    </row>
    <row r="11" spans="1:43" ht="22.5" customHeight="1">
      <c r="B11" s="217"/>
      <c r="C11" s="217"/>
      <c r="D11" s="217"/>
      <c r="E11" s="217"/>
      <c r="F11" s="217"/>
      <c r="G11" s="217"/>
      <c r="H11" s="217"/>
      <c r="I11" s="217"/>
      <c r="J11" s="217"/>
      <c r="K11" s="217"/>
      <c r="L11" s="217"/>
      <c r="M11" s="217"/>
      <c r="N11" s="217"/>
      <c r="O11" s="217"/>
      <c r="P11" s="217"/>
      <c r="Q11" s="217"/>
      <c r="R11" s="217"/>
      <c r="S11" s="217"/>
      <c r="T11" s="217"/>
      <c r="U11" s="217"/>
      <c r="V11" s="81"/>
      <c r="W11" s="81"/>
      <c r="Z11" s="81"/>
      <c r="AA11" s="81"/>
      <c r="AB11" s="3"/>
      <c r="AC11" s="3"/>
      <c r="AD11" s="3"/>
      <c r="AE11" s="3"/>
      <c r="AG11" s="4"/>
      <c r="AH11" s="4"/>
      <c r="AI11" s="4"/>
      <c r="AJ11" s="4"/>
      <c r="AK11" s="4"/>
      <c r="AN11" s="6"/>
      <c r="AO11" s="6"/>
      <c r="AP11" s="6"/>
      <c r="AQ11" s="6"/>
    </row>
    <row r="12" spans="1:43" ht="22.5" customHeight="1">
      <c r="B12" s="217"/>
      <c r="C12" s="217"/>
      <c r="D12" s="217"/>
      <c r="E12" s="217"/>
      <c r="F12" s="217"/>
      <c r="G12" s="217"/>
      <c r="H12" s="217"/>
      <c r="I12" s="217"/>
      <c r="J12" s="217"/>
      <c r="K12" s="217"/>
      <c r="L12" s="217"/>
      <c r="M12" s="217"/>
      <c r="N12" s="217"/>
      <c r="O12" s="217"/>
      <c r="P12" s="217"/>
      <c r="Q12" s="217"/>
      <c r="R12" s="217"/>
      <c r="S12" s="217"/>
      <c r="T12" s="217"/>
      <c r="U12" s="217"/>
      <c r="V12" s="81"/>
      <c r="W12" s="81"/>
      <c r="Z12" s="81"/>
      <c r="AA12" s="81"/>
      <c r="AB12" s="3"/>
      <c r="AC12" s="3"/>
      <c r="AD12" s="3"/>
      <c r="AE12" s="3"/>
      <c r="AG12" s="4"/>
      <c r="AH12" s="4"/>
      <c r="AI12" s="4"/>
      <c r="AJ12" s="4"/>
      <c r="AK12" s="4"/>
      <c r="AN12" s="6"/>
      <c r="AO12" s="6"/>
      <c r="AP12" s="6"/>
      <c r="AQ12" s="6"/>
    </row>
    <row r="13" spans="1:43" s="76" customFormat="1" ht="9" customHeight="1">
      <c r="B13" s="82"/>
      <c r="C13" s="82"/>
      <c r="D13" s="82"/>
      <c r="E13" s="4"/>
      <c r="F13" s="4"/>
      <c r="G13" s="4"/>
      <c r="H13" s="4"/>
      <c r="I13" s="4"/>
      <c r="J13" s="9"/>
      <c r="K13" s="9"/>
      <c r="L13" s="9"/>
      <c r="M13" s="9"/>
      <c r="N13" s="6"/>
      <c r="O13" s="6"/>
      <c r="P13" s="3"/>
      <c r="Q13" s="3"/>
      <c r="R13" s="3"/>
      <c r="S13" s="3"/>
      <c r="T13" s="3"/>
      <c r="U13" s="3"/>
      <c r="V13" s="3"/>
      <c r="W13" s="3"/>
      <c r="AB13" s="83"/>
    </row>
    <row r="14" spans="1:43" s="76" customFormat="1" ht="22.5" customHeight="1">
      <c r="C14" s="139" t="s">
        <v>9</v>
      </c>
      <c r="D14" s="139"/>
      <c r="E14" s="140" t="s">
        <v>10</v>
      </c>
      <c r="F14" s="141"/>
      <c r="G14" s="141"/>
      <c r="H14" s="1"/>
      <c r="I14" s="140" t="s">
        <v>11</v>
      </c>
      <c r="J14" s="141"/>
      <c r="K14" s="141"/>
      <c r="L14" s="2"/>
      <c r="M14" s="142" t="s">
        <v>12</v>
      </c>
      <c r="N14" s="141"/>
      <c r="O14" s="141"/>
      <c r="P14" s="2"/>
      <c r="Q14" s="143" t="s">
        <v>13</v>
      </c>
      <c r="R14" s="144"/>
      <c r="S14" s="144"/>
      <c r="T14" s="2"/>
      <c r="U14" s="10"/>
      <c r="V14" s="10"/>
    </row>
    <row r="15" spans="1:43" s="76" customFormat="1" ht="22.5" customHeight="1">
      <c r="E15" s="145" t="s">
        <v>14</v>
      </c>
      <c r="F15" s="146"/>
      <c r="G15" s="146"/>
      <c r="H15" s="53" t="str">
        <f>IF(W37="","未選択",IF(W37="外部CRC",0,IF(H39&amp;N39&amp;T39="",3000,IF(H39&amp;N39&amp;T39="✔",4000,IF(H39&amp;N39&amp;T39="✔✔",5000,IF(H39&amp;N39&amp;T39="✔✔✔","エラー"))))))</f>
        <v>未選択</v>
      </c>
      <c r="I15" s="145" t="s">
        <v>15</v>
      </c>
      <c r="J15" s="146"/>
      <c r="K15" s="146"/>
      <c r="L15" s="2"/>
      <c r="M15" s="147" t="s">
        <v>16</v>
      </c>
      <c r="N15" s="148"/>
      <c r="O15" s="148"/>
      <c r="P15" s="2"/>
      <c r="Q15" s="156" t="s">
        <v>17</v>
      </c>
      <c r="R15" s="157"/>
      <c r="S15" s="157"/>
      <c r="T15" s="61"/>
      <c r="U15" s="10"/>
      <c r="V15" s="10"/>
    </row>
    <row r="16" spans="1:43" s="76" customFormat="1" ht="9" customHeight="1">
      <c r="B16" s="82"/>
      <c r="C16" s="82"/>
      <c r="D16" s="82"/>
      <c r="E16" s="4"/>
      <c r="F16" s="4"/>
      <c r="G16" s="4"/>
      <c r="H16" s="4"/>
      <c r="I16" s="4"/>
      <c r="J16" s="9"/>
      <c r="K16" s="9"/>
      <c r="L16" s="9"/>
      <c r="M16" s="9"/>
      <c r="N16" s="6"/>
      <c r="O16" s="6"/>
      <c r="P16" s="3"/>
      <c r="Q16" s="3"/>
      <c r="R16" s="3"/>
      <c r="S16" s="3"/>
      <c r="T16" s="3"/>
      <c r="U16" s="3"/>
      <c r="V16" s="3"/>
      <c r="W16" s="3"/>
      <c r="AB16" s="83"/>
    </row>
    <row r="17" spans="2:37" s="76" customFormat="1" ht="22.5" customHeight="1">
      <c r="B17" s="121" t="s">
        <v>18</v>
      </c>
      <c r="C17" s="121"/>
      <c r="D17" s="121"/>
      <c r="E17" s="121"/>
      <c r="F17" s="121"/>
      <c r="J17" s="155" t="s">
        <v>177</v>
      </c>
      <c r="K17" s="155"/>
      <c r="L17" s="155"/>
      <c r="M17" s="155"/>
      <c r="N17" s="155"/>
      <c r="O17" s="155"/>
      <c r="P17" s="155"/>
      <c r="Q17" s="155"/>
      <c r="R17" s="155"/>
      <c r="S17" s="155"/>
      <c r="T17" s="155"/>
    </row>
    <row r="18" spans="2:37" s="76" customFormat="1" ht="22.5" customHeight="1">
      <c r="B18" s="57" t="s">
        <v>124</v>
      </c>
      <c r="U18" s="84" t="s">
        <v>125</v>
      </c>
    </row>
    <row r="19" spans="2:37" ht="22.5" customHeight="1">
      <c r="B19" s="149"/>
      <c r="C19" s="149"/>
      <c r="D19" s="149"/>
      <c r="E19" s="149"/>
      <c r="F19" s="149"/>
      <c r="G19" s="149"/>
      <c r="H19" s="150" t="s">
        <v>21</v>
      </c>
      <c r="I19" s="151"/>
      <c r="J19" s="151"/>
      <c r="K19" s="151"/>
      <c r="L19" s="151"/>
      <c r="M19" s="151"/>
      <c r="N19" s="151"/>
      <c r="O19" s="151"/>
      <c r="P19" s="152" t="s">
        <v>22</v>
      </c>
      <c r="Q19" s="153"/>
      <c r="R19" s="153"/>
      <c r="S19" s="235" t="s">
        <v>23</v>
      </c>
      <c r="T19" s="236"/>
      <c r="U19" s="237"/>
      <c r="V19" s="75"/>
      <c r="AA19" s="3"/>
      <c r="AB19" s="3"/>
      <c r="AC19" s="3"/>
      <c r="AD19" s="3"/>
      <c r="AE19" s="3"/>
      <c r="AH19" s="3"/>
      <c r="AI19" s="3"/>
      <c r="AJ19" s="3"/>
      <c r="AK19" s="3"/>
    </row>
    <row r="20" spans="2:37" ht="40.5" customHeight="1">
      <c r="B20" s="158" t="s">
        <v>24</v>
      </c>
      <c r="C20" s="85" t="s">
        <v>25</v>
      </c>
      <c r="D20" s="17" t="s">
        <v>26</v>
      </c>
      <c r="E20" s="86"/>
      <c r="F20" s="86"/>
      <c r="G20" s="87"/>
      <c r="H20" s="133" t="s">
        <v>193</v>
      </c>
      <c r="I20" s="134"/>
      <c r="J20" s="134"/>
      <c r="K20" s="134"/>
      <c r="L20" s="134"/>
      <c r="M20" s="134"/>
      <c r="N20" s="134"/>
      <c r="O20" s="134"/>
      <c r="P20" s="159" t="str">
        <f>IF(T14="","",ROUNDDOWN(H14*0.8*6000*T14*0.15,0))</f>
        <v/>
      </c>
      <c r="Q20" s="160"/>
      <c r="R20" s="161"/>
      <c r="S20" s="124"/>
      <c r="T20" s="124"/>
      <c r="U20" s="124"/>
      <c r="V20" s="9"/>
      <c r="W20" s="82"/>
      <c r="AA20" s="3"/>
      <c r="AB20" s="3"/>
      <c r="AC20" s="3"/>
      <c r="AD20" s="3"/>
      <c r="AE20" s="3"/>
      <c r="AH20" s="3"/>
      <c r="AI20" s="3"/>
      <c r="AJ20" s="3"/>
      <c r="AK20" s="3"/>
    </row>
    <row r="21" spans="2:37" ht="22.5" customHeight="1">
      <c r="B21" s="158"/>
      <c r="C21" s="88" t="s">
        <v>28</v>
      </c>
      <c r="D21" s="18" t="s">
        <v>29</v>
      </c>
      <c r="E21" s="89"/>
      <c r="F21" s="89"/>
      <c r="G21" s="90"/>
      <c r="H21" s="128" t="s">
        <v>126</v>
      </c>
      <c r="I21" s="129"/>
      <c r="J21" s="129"/>
      <c r="K21" s="129"/>
      <c r="L21" s="129"/>
      <c r="M21" s="129"/>
      <c r="N21" s="129"/>
      <c r="O21" s="129"/>
      <c r="P21" s="125"/>
      <c r="Q21" s="126"/>
      <c r="R21" s="127"/>
      <c r="S21" s="124"/>
      <c r="T21" s="124"/>
      <c r="U21" s="124"/>
      <c r="V21" s="9"/>
      <c r="W21" s="82"/>
      <c r="X21" s="82"/>
      <c r="Y21" s="82"/>
      <c r="Z21" s="82"/>
      <c r="AF21" s="9"/>
      <c r="AG21" s="9"/>
      <c r="AH21" s="9"/>
      <c r="AI21" s="9"/>
    </row>
    <row r="22" spans="2:37" ht="22.5" customHeight="1">
      <c r="B22" s="158"/>
      <c r="C22" s="85" t="s">
        <v>31</v>
      </c>
      <c r="D22" s="19" t="s">
        <v>32</v>
      </c>
      <c r="E22" s="86"/>
      <c r="F22" s="86"/>
      <c r="G22" s="90"/>
      <c r="H22" s="128" t="s">
        <v>127</v>
      </c>
      <c r="I22" s="129"/>
      <c r="J22" s="129"/>
      <c r="K22" s="129"/>
      <c r="L22" s="129"/>
      <c r="M22" s="129"/>
      <c r="N22" s="129"/>
      <c r="O22" s="129"/>
      <c r="P22" s="130" t="str">
        <f>IF(L14="","",L14*0.8*6000)</f>
        <v/>
      </c>
      <c r="Q22" s="131"/>
      <c r="R22" s="132"/>
      <c r="S22" s="124"/>
      <c r="T22" s="124"/>
      <c r="U22" s="124"/>
      <c r="V22" s="9"/>
      <c r="W22" s="82"/>
      <c r="X22" s="82"/>
      <c r="Y22" s="82"/>
      <c r="Z22" s="82"/>
      <c r="AF22" s="9"/>
      <c r="AG22" s="9"/>
      <c r="AH22" s="9"/>
      <c r="AI22" s="9"/>
    </row>
    <row r="23" spans="2:37" ht="22.5" customHeight="1">
      <c r="B23" s="158"/>
      <c r="C23" s="85" t="s">
        <v>34</v>
      </c>
      <c r="D23" s="20" t="s">
        <v>35</v>
      </c>
      <c r="E23" s="82"/>
      <c r="F23" s="82"/>
      <c r="G23" s="87"/>
      <c r="H23" s="133" t="s">
        <v>128</v>
      </c>
      <c r="I23" s="134"/>
      <c r="J23" s="134"/>
      <c r="K23" s="134"/>
      <c r="L23" s="134"/>
      <c r="M23" s="134"/>
      <c r="N23" s="134"/>
      <c r="O23" s="134"/>
      <c r="P23" s="135"/>
      <c r="Q23" s="136"/>
      <c r="R23" s="137"/>
      <c r="S23" s="130" t="str">
        <f>IF(H14="","",H14*0.8*6000)</f>
        <v/>
      </c>
      <c r="T23" s="131"/>
      <c r="U23" s="132"/>
      <c r="V23" s="9"/>
      <c r="W23" s="82"/>
      <c r="X23" s="82"/>
      <c r="Y23" s="82"/>
      <c r="Z23" s="82"/>
      <c r="AF23" s="9"/>
      <c r="AG23" s="9"/>
      <c r="AH23" s="9"/>
      <c r="AI23" s="9"/>
    </row>
    <row r="24" spans="2:37" ht="22.5" customHeight="1" thickBot="1">
      <c r="B24" s="158"/>
      <c r="C24" s="88" t="s">
        <v>129</v>
      </c>
      <c r="D24" s="21" t="s">
        <v>38</v>
      </c>
      <c r="E24" s="89"/>
      <c r="F24" s="89"/>
      <c r="G24" s="90"/>
      <c r="H24" s="128" t="s">
        <v>130</v>
      </c>
      <c r="I24" s="129"/>
      <c r="J24" s="129"/>
      <c r="K24" s="129"/>
      <c r="L24" s="129"/>
      <c r="M24" s="129"/>
      <c r="N24" s="129"/>
      <c r="O24" s="129"/>
      <c r="P24" s="125"/>
      <c r="Q24" s="126"/>
      <c r="R24" s="127"/>
      <c r="S24" s="125"/>
      <c r="T24" s="126"/>
      <c r="U24" s="127"/>
      <c r="V24" s="9"/>
      <c r="W24" s="82"/>
      <c r="X24" s="82"/>
      <c r="Y24" s="82"/>
      <c r="Z24" s="82"/>
      <c r="AF24" s="9"/>
      <c r="AG24" s="9"/>
      <c r="AH24" s="9"/>
      <c r="AI24" s="9"/>
    </row>
    <row r="25" spans="2:37" ht="22.5" customHeight="1" thickBot="1">
      <c r="B25" s="22" t="s">
        <v>40</v>
      </c>
      <c r="C25" s="23"/>
      <c r="D25" s="23"/>
      <c r="E25" s="23"/>
      <c r="F25" s="23"/>
      <c r="G25" s="24"/>
      <c r="H25" s="167" t="s">
        <v>131</v>
      </c>
      <c r="I25" s="168"/>
      <c r="J25" s="168"/>
      <c r="K25" s="168"/>
      <c r="L25" s="168"/>
      <c r="M25" s="168"/>
      <c r="N25" s="168"/>
      <c r="O25" s="169"/>
      <c r="P25" s="166" t="str">
        <f>IF(P20="","",SUM(P20:R24))</f>
        <v/>
      </c>
      <c r="Q25" s="166"/>
      <c r="R25" s="166"/>
      <c r="S25" s="166" t="str">
        <f>IF(S23="","",SUM(S20:U24))</f>
        <v/>
      </c>
      <c r="T25" s="166"/>
      <c r="U25" s="166"/>
      <c r="V25" s="11"/>
      <c r="W25" s="12"/>
      <c r="X25" s="12"/>
      <c r="Y25" s="12"/>
      <c r="Z25" s="12"/>
      <c r="AA25" s="12"/>
      <c r="AB25" s="162"/>
      <c r="AC25" s="162"/>
      <c r="AD25" s="162"/>
      <c r="AE25" s="162"/>
      <c r="AF25" s="9"/>
      <c r="AG25" s="9"/>
      <c r="AH25" s="9"/>
      <c r="AI25" s="9"/>
    </row>
    <row r="26" spans="2:37" ht="40.5" customHeight="1">
      <c r="B26" s="158" t="s">
        <v>42</v>
      </c>
      <c r="C26" s="85" t="s">
        <v>43</v>
      </c>
      <c r="D26" s="19" t="s">
        <v>44</v>
      </c>
      <c r="E26" s="86"/>
      <c r="F26" s="86"/>
      <c r="G26" s="87"/>
      <c r="H26" s="163" t="s">
        <v>132</v>
      </c>
      <c r="I26" s="163"/>
      <c r="J26" s="163"/>
      <c r="K26" s="163"/>
      <c r="L26" s="163"/>
      <c r="M26" s="163"/>
      <c r="N26" s="163"/>
      <c r="O26" s="163"/>
      <c r="P26" s="232" t="str">
        <f>IF(OR(H15="未選択",H15="エラー"),"",IF(H15=0,0,H14*0.8*3000))</f>
        <v/>
      </c>
      <c r="Q26" s="233"/>
      <c r="R26" s="234"/>
      <c r="S26" s="165"/>
      <c r="T26" s="165"/>
      <c r="U26" s="165"/>
      <c r="V26" s="9"/>
      <c r="W26" s="82"/>
      <c r="X26" s="82"/>
      <c r="Y26" s="82"/>
      <c r="Z26" s="82"/>
      <c r="AF26" s="9"/>
      <c r="AG26" s="9"/>
      <c r="AH26" s="9"/>
      <c r="AI26" s="9"/>
    </row>
    <row r="27" spans="2:37" ht="22.5" customHeight="1">
      <c r="B27" s="158"/>
      <c r="C27" s="91" t="s">
        <v>46</v>
      </c>
      <c r="D27" s="19" t="s">
        <v>47</v>
      </c>
      <c r="E27" s="86"/>
      <c r="F27" s="86"/>
      <c r="G27" s="90"/>
      <c r="H27" s="138" t="s">
        <v>133</v>
      </c>
      <c r="I27" s="138"/>
      <c r="J27" s="138"/>
      <c r="K27" s="138"/>
      <c r="L27" s="138"/>
      <c r="M27" s="138"/>
      <c r="N27" s="138"/>
      <c r="O27" s="138"/>
      <c r="P27" s="125"/>
      <c r="Q27" s="126"/>
      <c r="R27" s="127"/>
      <c r="S27" s="124"/>
      <c r="T27" s="124"/>
      <c r="U27" s="124"/>
      <c r="V27" s="9"/>
      <c r="W27" s="82"/>
      <c r="X27" s="82"/>
      <c r="Y27" s="82"/>
      <c r="Z27" s="82"/>
      <c r="AF27" s="9"/>
      <c r="AG27" s="9"/>
      <c r="AH27" s="9"/>
      <c r="AI27" s="9"/>
    </row>
    <row r="28" spans="2:37" ht="22.5" customHeight="1">
      <c r="B28" s="158"/>
      <c r="C28" s="91" t="s">
        <v>49</v>
      </c>
      <c r="D28" s="19" t="s">
        <v>50</v>
      </c>
      <c r="E28" s="86"/>
      <c r="F28" s="86"/>
      <c r="G28" s="90"/>
      <c r="H28" s="138" t="s">
        <v>134</v>
      </c>
      <c r="I28" s="138"/>
      <c r="J28" s="138"/>
      <c r="K28" s="138"/>
      <c r="L28" s="138"/>
      <c r="M28" s="138"/>
      <c r="N28" s="138"/>
      <c r="O28" s="138"/>
      <c r="P28" s="124"/>
      <c r="Q28" s="124"/>
      <c r="R28" s="124"/>
      <c r="S28" s="123" t="str">
        <f>IF(OR(H15="未選択",H15="エラー"),"",IF(H15=0,0,H14*0.8*H15+L15*2000))</f>
        <v/>
      </c>
      <c r="T28" s="123"/>
      <c r="U28" s="123"/>
      <c r="V28" s="9"/>
      <c r="W28" s="82"/>
      <c r="X28" s="82"/>
      <c r="Y28" s="82"/>
      <c r="Z28" s="82"/>
      <c r="AF28" s="9"/>
      <c r="AG28" s="9"/>
      <c r="AH28" s="9"/>
      <c r="AI28" s="9"/>
    </row>
    <row r="29" spans="2:37" ht="22.5" customHeight="1">
      <c r="B29" s="158"/>
      <c r="C29" s="88" t="s">
        <v>52</v>
      </c>
      <c r="D29" s="19" t="s">
        <v>53</v>
      </c>
      <c r="E29" s="86"/>
      <c r="F29" s="86"/>
      <c r="G29" s="90"/>
      <c r="H29" s="138" t="s">
        <v>54</v>
      </c>
      <c r="I29" s="138"/>
      <c r="J29" s="138"/>
      <c r="K29" s="138"/>
      <c r="L29" s="138"/>
      <c r="M29" s="138"/>
      <c r="N29" s="138"/>
      <c r="O29" s="138"/>
      <c r="P29" s="123" t="str">
        <f>IF(L15="","",IF(L15=0,0,30000))</f>
        <v/>
      </c>
      <c r="Q29" s="123"/>
      <c r="R29" s="123"/>
      <c r="S29" s="124"/>
      <c r="T29" s="124"/>
      <c r="U29" s="124"/>
      <c r="V29" s="9"/>
      <c r="W29" s="82"/>
      <c r="X29" s="82"/>
      <c r="Y29" s="82"/>
      <c r="Z29" s="82"/>
      <c r="AF29" s="9"/>
      <c r="AG29" s="9"/>
      <c r="AH29" s="9"/>
      <c r="AI29" s="9"/>
    </row>
    <row r="30" spans="2:37" ht="22.5" customHeight="1">
      <c r="B30" s="158"/>
      <c r="C30" s="88" t="s">
        <v>55</v>
      </c>
      <c r="D30" s="19" t="s">
        <v>135</v>
      </c>
      <c r="E30" s="86"/>
      <c r="F30" s="86"/>
      <c r="G30" s="90"/>
      <c r="H30" s="138" t="s">
        <v>57</v>
      </c>
      <c r="I30" s="138"/>
      <c r="J30" s="138"/>
      <c r="K30" s="138"/>
      <c r="L30" s="138"/>
      <c r="M30" s="138"/>
      <c r="N30" s="138"/>
      <c r="O30" s="138"/>
      <c r="P30" s="123" t="str">
        <f>IF(T14="","",200000)</f>
        <v/>
      </c>
      <c r="Q30" s="123"/>
      <c r="R30" s="123"/>
      <c r="S30" s="124"/>
      <c r="T30" s="124"/>
      <c r="U30" s="124"/>
      <c r="V30" s="9"/>
      <c r="W30" s="82"/>
      <c r="X30" s="82"/>
      <c r="Y30" s="82"/>
      <c r="Z30" s="82"/>
      <c r="AF30" s="9"/>
      <c r="AG30" s="9"/>
      <c r="AH30" s="9"/>
      <c r="AI30" s="9"/>
    </row>
    <row r="31" spans="2:37" ht="22.5" customHeight="1">
      <c r="B31" s="158"/>
      <c r="C31" s="88" t="s">
        <v>58</v>
      </c>
      <c r="D31" s="19" t="s">
        <v>136</v>
      </c>
      <c r="E31" s="86"/>
      <c r="F31" s="86"/>
      <c r="G31" s="90"/>
      <c r="H31" s="138" t="s">
        <v>137</v>
      </c>
      <c r="I31" s="138"/>
      <c r="J31" s="138"/>
      <c r="K31" s="138"/>
      <c r="L31" s="138"/>
      <c r="M31" s="138"/>
      <c r="N31" s="138"/>
      <c r="O31" s="138"/>
      <c r="P31" s="123" t="str">
        <f>IF(T14="","",P14*0.8*1000*T14)</f>
        <v/>
      </c>
      <c r="Q31" s="123"/>
      <c r="R31" s="123"/>
      <c r="S31" s="124"/>
      <c r="T31" s="124"/>
      <c r="U31" s="124"/>
      <c r="V31" s="9"/>
      <c r="W31" s="82"/>
      <c r="X31" s="82"/>
      <c r="Y31" s="82"/>
      <c r="Z31" s="82"/>
      <c r="AF31" s="9"/>
      <c r="AG31" s="9"/>
      <c r="AH31" s="9"/>
      <c r="AI31" s="9"/>
    </row>
    <row r="32" spans="2:37" ht="22.5" customHeight="1" thickBot="1">
      <c r="B32" s="158"/>
      <c r="C32" s="92" t="s">
        <v>61</v>
      </c>
      <c r="D32" s="25" t="s">
        <v>62</v>
      </c>
      <c r="E32" s="93"/>
      <c r="F32" s="93"/>
      <c r="G32" s="94"/>
      <c r="H32" s="170" t="s">
        <v>194</v>
      </c>
      <c r="I32" s="170"/>
      <c r="J32" s="170"/>
      <c r="K32" s="170"/>
      <c r="L32" s="170"/>
      <c r="M32" s="170"/>
      <c r="N32" s="170"/>
      <c r="O32" s="170"/>
      <c r="P32" s="171" t="str">
        <f>IF(P20="","",(SUM(P20:R24)+SUM(P26:R31))*0.1)</f>
        <v/>
      </c>
      <c r="Q32" s="171"/>
      <c r="R32" s="171"/>
      <c r="S32" s="172" t="str">
        <f>IF(S23="","",(SUM(S20:U24)+SUM(S26:U31))*0.1)</f>
        <v/>
      </c>
      <c r="T32" s="172"/>
      <c r="U32" s="172"/>
      <c r="V32" s="9"/>
      <c r="W32" s="82"/>
      <c r="X32" s="82"/>
      <c r="Y32" s="82"/>
      <c r="Z32" s="82"/>
      <c r="AA32" s="13"/>
      <c r="AF32" s="9"/>
      <c r="AG32" s="9"/>
      <c r="AH32" s="9"/>
      <c r="AI32" s="9"/>
    </row>
    <row r="33" spans="2:37" ht="22.5" customHeight="1" thickBot="1">
      <c r="B33" s="22" t="s">
        <v>63</v>
      </c>
      <c r="C33" s="23"/>
      <c r="D33" s="23"/>
      <c r="E33" s="23"/>
      <c r="F33" s="23"/>
      <c r="G33" s="24"/>
      <c r="H33" s="180" t="s">
        <v>138</v>
      </c>
      <c r="I33" s="180"/>
      <c r="J33" s="180"/>
      <c r="K33" s="180"/>
      <c r="L33" s="180"/>
      <c r="M33" s="180"/>
      <c r="N33" s="180"/>
      <c r="O33" s="180"/>
      <c r="P33" s="181" t="str">
        <f>IF(P32="","",SUM(P26:R32))</f>
        <v/>
      </c>
      <c r="Q33" s="182"/>
      <c r="R33" s="183"/>
      <c r="S33" s="184" t="str">
        <f>IF(S32="","",SUM(S26:U32))</f>
        <v/>
      </c>
      <c r="T33" s="184"/>
      <c r="U33" s="185"/>
      <c r="V33" s="9"/>
      <c r="W33" s="14"/>
      <c r="X33" s="14"/>
      <c r="Y33" s="14"/>
      <c r="Z33" s="14"/>
      <c r="AA33" s="14"/>
      <c r="AF33" s="9"/>
      <c r="AG33" s="9"/>
      <c r="AH33" s="9"/>
      <c r="AI33" s="9"/>
    </row>
    <row r="34" spans="2:37" s="76" customFormat="1" ht="22.5" customHeight="1" thickBot="1">
      <c r="B34" s="40" t="s">
        <v>65</v>
      </c>
      <c r="C34" s="41"/>
      <c r="D34" s="95"/>
      <c r="E34" s="95"/>
      <c r="F34" s="95"/>
      <c r="G34" s="96"/>
      <c r="H34" s="186" t="s">
        <v>182</v>
      </c>
      <c r="I34" s="187"/>
      <c r="J34" s="187"/>
      <c r="K34" s="187"/>
      <c r="L34" s="187"/>
      <c r="M34" s="187"/>
      <c r="N34" s="187"/>
      <c r="O34" s="187"/>
      <c r="P34" s="188" t="str">
        <f>IF(P25="","",ROUNDDOWN((P25+P33)*0.3,0))</f>
        <v/>
      </c>
      <c r="Q34" s="188"/>
      <c r="R34" s="188"/>
      <c r="S34" s="188" t="str">
        <f>IF(S25="","",ROUNDDOWN((S25+S33)*0.3,0))</f>
        <v/>
      </c>
      <c r="T34" s="188"/>
      <c r="U34" s="188"/>
      <c r="V34" s="9"/>
      <c r="AA34" s="97"/>
      <c r="AF34" s="9"/>
      <c r="AG34" s="9"/>
      <c r="AH34" s="9"/>
      <c r="AI34" s="9"/>
    </row>
    <row r="35" spans="2:37" ht="22.5" customHeight="1" thickTop="1">
      <c r="B35" s="174" t="s">
        <v>66</v>
      </c>
      <c r="C35" s="175"/>
      <c r="D35" s="175"/>
      <c r="E35" s="175"/>
      <c r="F35" s="175"/>
      <c r="G35" s="175"/>
      <c r="H35" s="175"/>
      <c r="I35" s="175"/>
      <c r="J35" s="175"/>
      <c r="K35" s="175"/>
      <c r="L35" s="175"/>
      <c r="M35" s="175"/>
      <c r="N35" s="175"/>
      <c r="O35" s="176"/>
      <c r="P35" s="231" t="str">
        <f>IF(P25="","",P25+P33+P34)</f>
        <v/>
      </c>
      <c r="Q35" s="231"/>
      <c r="R35" s="231"/>
      <c r="S35" s="231" t="str">
        <f>IF(S25="","",S25+S33+S34)</f>
        <v/>
      </c>
      <c r="T35" s="231"/>
      <c r="U35" s="231"/>
      <c r="V35" s="9"/>
      <c r="W35" s="15"/>
      <c r="AA35" s="3"/>
      <c r="AB35" s="3"/>
      <c r="AC35" s="3"/>
      <c r="AD35" s="3"/>
      <c r="AE35" s="3"/>
      <c r="AH35" s="3"/>
      <c r="AI35" s="3"/>
      <c r="AJ35" s="3"/>
      <c r="AK35" s="3"/>
    </row>
    <row r="36" spans="2:37" ht="6" customHeight="1">
      <c r="B36" s="82"/>
      <c r="C36" s="82"/>
      <c r="D36" s="82"/>
      <c r="E36" s="82"/>
      <c r="F36" s="82"/>
      <c r="G36" s="82"/>
      <c r="H36" s="82"/>
      <c r="I36" s="82"/>
      <c r="J36" s="82"/>
      <c r="K36" s="82"/>
      <c r="L36" s="82"/>
      <c r="M36" s="82"/>
      <c r="N36" s="82"/>
      <c r="O36" s="82"/>
      <c r="P36" s="26"/>
      <c r="Q36" s="26"/>
      <c r="R36" s="26"/>
      <c r="S36" s="26"/>
      <c r="T36" s="26"/>
      <c r="U36" s="26"/>
      <c r="V36" s="9"/>
      <c r="W36" s="15"/>
      <c r="AA36" s="3"/>
      <c r="AB36" s="3"/>
      <c r="AC36" s="3"/>
      <c r="AD36" s="3"/>
      <c r="AE36" s="3"/>
      <c r="AH36" s="3"/>
      <c r="AI36" s="3"/>
      <c r="AJ36" s="3"/>
      <c r="AK36" s="3"/>
    </row>
    <row r="37" spans="2:37" ht="18" customHeight="1">
      <c r="B37" s="15" t="s">
        <v>139</v>
      </c>
      <c r="C37" s="15"/>
      <c r="D37" s="15"/>
      <c r="E37" s="15"/>
      <c r="F37" s="15"/>
      <c r="G37" s="15"/>
      <c r="H37" s="15"/>
      <c r="I37" s="15"/>
      <c r="J37" s="15"/>
      <c r="K37" s="15"/>
      <c r="L37" s="15"/>
      <c r="M37" s="15"/>
      <c r="N37" s="15"/>
      <c r="O37" s="15"/>
      <c r="P37" s="15"/>
      <c r="R37" s="15"/>
      <c r="S37" s="15"/>
      <c r="T37" s="15"/>
      <c r="U37" s="15"/>
      <c r="V37" s="15"/>
      <c r="W37" s="118"/>
      <c r="X37" s="118"/>
      <c r="Y37" s="15"/>
      <c r="Z37" s="15"/>
      <c r="AA37" s="12"/>
      <c r="AB37" s="12"/>
      <c r="AC37" s="12"/>
      <c r="AD37" s="12"/>
      <c r="AE37" s="12"/>
      <c r="AF37" s="16"/>
      <c r="AG37" s="16"/>
    </row>
    <row r="38" spans="2:37" ht="18" customHeight="1">
      <c r="B38" s="99" t="s">
        <v>195</v>
      </c>
      <c r="C38" s="15"/>
      <c r="D38" s="15"/>
      <c r="E38" s="15"/>
      <c r="F38" s="15"/>
      <c r="G38" s="15"/>
      <c r="H38" s="15"/>
      <c r="I38" s="15"/>
      <c r="J38" s="15"/>
      <c r="K38" s="15"/>
      <c r="L38" s="15"/>
      <c r="M38" s="15"/>
      <c r="N38" s="15" t="s">
        <v>68</v>
      </c>
      <c r="O38" s="15"/>
      <c r="P38" s="15"/>
      <c r="R38" s="15"/>
      <c r="S38" s="15"/>
      <c r="T38" s="15"/>
      <c r="U38" s="15"/>
      <c r="V38" s="15"/>
      <c r="W38" s="15"/>
      <c r="X38" s="15"/>
      <c r="Y38" s="15"/>
      <c r="Z38" s="15"/>
      <c r="AA38" s="12"/>
      <c r="AB38" s="12"/>
      <c r="AC38" s="12"/>
      <c r="AD38" s="12"/>
      <c r="AE38" s="12"/>
      <c r="AF38" s="16"/>
      <c r="AG38" s="16"/>
    </row>
    <row r="39" spans="2:37" ht="18" customHeight="1">
      <c r="C39" s="27" t="s">
        <v>140</v>
      </c>
      <c r="D39" s="100"/>
      <c r="E39" s="100"/>
      <c r="F39" s="116"/>
      <c r="G39" s="105"/>
      <c r="H39" s="101"/>
      <c r="I39" s="27" t="s">
        <v>179</v>
      </c>
      <c r="J39" s="102"/>
      <c r="K39" s="102"/>
      <c r="L39" s="103"/>
      <c r="M39" s="105"/>
      <c r="N39" s="101"/>
      <c r="O39" s="27" t="s">
        <v>70</v>
      </c>
      <c r="P39" s="103"/>
      <c r="Q39" s="104"/>
      <c r="R39" s="104"/>
      <c r="S39" s="105"/>
      <c r="T39" s="101"/>
      <c r="U39" s="15"/>
      <c r="V39" s="15"/>
      <c r="W39" s="15"/>
      <c r="X39" s="15"/>
      <c r="Y39" s="15"/>
      <c r="Z39" s="15"/>
      <c r="AA39" s="12"/>
      <c r="AB39" s="12"/>
      <c r="AC39" s="12"/>
      <c r="AD39" s="12"/>
      <c r="AE39" s="12"/>
      <c r="AF39" s="16"/>
      <c r="AG39" s="16"/>
    </row>
    <row r="40" spans="2:37" ht="6" customHeight="1">
      <c r="B40" s="82"/>
      <c r="C40" s="82"/>
      <c r="D40" s="82"/>
      <c r="E40" s="82"/>
      <c r="F40" s="82"/>
      <c r="G40" s="82"/>
      <c r="H40" s="82"/>
      <c r="I40" s="82"/>
      <c r="J40" s="82"/>
      <c r="K40" s="82"/>
      <c r="L40" s="82"/>
      <c r="M40" s="82"/>
      <c r="N40" s="82"/>
      <c r="O40" s="82"/>
      <c r="P40" s="26"/>
      <c r="Q40" s="26"/>
      <c r="R40" s="26"/>
      <c r="S40" s="26"/>
      <c r="T40" s="26"/>
      <c r="U40" s="26"/>
      <c r="V40" s="9"/>
      <c r="W40" s="15"/>
      <c r="AA40" s="3"/>
      <c r="AB40" s="3"/>
      <c r="AC40" s="3"/>
      <c r="AD40" s="3"/>
      <c r="AE40" s="3"/>
      <c r="AH40" s="3"/>
      <c r="AI40" s="3"/>
      <c r="AJ40" s="3"/>
      <c r="AK40" s="3"/>
    </row>
    <row r="41" spans="2:37" ht="13.5" customHeight="1">
      <c r="B41" s="82"/>
      <c r="C41" s="82"/>
      <c r="D41" s="82"/>
      <c r="E41" s="82"/>
      <c r="F41" s="82"/>
      <c r="G41" s="82"/>
      <c r="H41" s="82"/>
      <c r="I41" s="82"/>
      <c r="J41" s="82"/>
      <c r="K41" s="82"/>
      <c r="L41" s="82"/>
      <c r="M41" s="82"/>
      <c r="N41" s="82"/>
      <c r="O41" s="82"/>
      <c r="P41" s="26"/>
      <c r="Q41" s="26"/>
      <c r="R41" s="26"/>
      <c r="S41" s="26"/>
      <c r="T41" s="26"/>
      <c r="U41" s="26"/>
      <c r="V41" s="9"/>
      <c r="W41" s="15"/>
      <c r="AA41" s="3"/>
      <c r="AB41" s="3"/>
      <c r="AC41" s="3"/>
      <c r="AD41" s="3"/>
      <c r="AE41" s="3"/>
      <c r="AH41" s="3"/>
      <c r="AI41" s="3"/>
      <c r="AJ41" s="3"/>
      <c r="AK41" s="3"/>
    </row>
    <row r="42" spans="2:37" ht="18" customHeight="1">
      <c r="B42" s="15" t="s">
        <v>71</v>
      </c>
      <c r="C42" s="15"/>
      <c r="D42" s="15"/>
      <c r="E42" s="15"/>
      <c r="F42" s="15"/>
      <c r="G42" s="15"/>
      <c r="H42" s="15"/>
      <c r="I42" s="15"/>
      <c r="J42" s="15"/>
      <c r="K42" s="15"/>
      <c r="L42" s="15"/>
      <c r="M42" s="15"/>
      <c r="N42" s="15"/>
      <c r="O42" s="15"/>
      <c r="P42" s="15"/>
      <c r="R42" s="15"/>
      <c r="S42" s="15"/>
      <c r="T42" s="15"/>
      <c r="U42" s="15"/>
      <c r="V42" s="15"/>
      <c r="W42" s="15"/>
      <c r="X42" s="15"/>
      <c r="Y42" s="15"/>
      <c r="Z42" s="15"/>
      <c r="AA42" s="12"/>
      <c r="AB42" s="12"/>
      <c r="AC42" s="12"/>
      <c r="AD42" s="12"/>
      <c r="AE42" s="12"/>
      <c r="AF42" s="16"/>
      <c r="AG42" s="16"/>
    </row>
    <row r="43" spans="2:37" ht="18" customHeight="1">
      <c r="B43" s="15" t="s">
        <v>72</v>
      </c>
      <c r="D43" s="106"/>
      <c r="E43" s="106"/>
      <c r="F43" s="106"/>
      <c r="G43" s="106"/>
      <c r="H43" s="106"/>
      <c r="I43" s="107" t="s">
        <v>73</v>
      </c>
      <c r="J43" s="117"/>
      <c r="K43" s="117"/>
      <c r="L43" s="117"/>
      <c r="M43" s="117"/>
      <c r="N43" s="106" t="s">
        <v>74</v>
      </c>
      <c r="O43" s="106"/>
      <c r="P43" s="106"/>
      <c r="Q43" s="106"/>
      <c r="R43" s="106"/>
      <c r="S43" s="106"/>
      <c r="T43" s="15"/>
      <c r="U43" s="15"/>
      <c r="V43" s="15"/>
      <c r="W43" s="15"/>
      <c r="X43" s="15"/>
      <c r="Y43" s="15"/>
      <c r="Z43" s="15"/>
      <c r="AA43" s="12"/>
      <c r="AB43" s="12"/>
      <c r="AC43" s="12"/>
      <c r="AD43" s="12"/>
      <c r="AE43" s="12"/>
      <c r="AF43" s="16"/>
      <c r="AG43" s="16"/>
    </row>
    <row r="44" spans="2:37" ht="18" customHeight="1">
      <c r="B44" s="15" t="s">
        <v>75</v>
      </c>
      <c r="C44" s="106"/>
      <c r="D44" s="106"/>
      <c r="E44" s="106"/>
      <c r="F44" s="106"/>
      <c r="G44" s="106"/>
      <c r="H44" s="106"/>
      <c r="I44" s="107" t="s">
        <v>73</v>
      </c>
      <c r="J44" s="117"/>
      <c r="K44" s="117"/>
      <c r="L44" s="117"/>
      <c r="M44" s="117"/>
      <c r="N44" s="106" t="s">
        <v>76</v>
      </c>
      <c r="O44" s="106"/>
      <c r="P44" s="106"/>
      <c r="Q44" s="106"/>
      <c r="R44" s="106"/>
      <c r="S44" s="106"/>
      <c r="T44" s="15"/>
      <c r="U44" s="15"/>
      <c r="V44" s="15"/>
      <c r="W44" s="15"/>
      <c r="X44" s="15"/>
      <c r="Y44" s="15"/>
      <c r="Z44" s="15"/>
      <c r="AA44" s="12"/>
      <c r="AB44" s="12"/>
      <c r="AC44" s="12"/>
      <c r="AD44" s="12"/>
      <c r="AE44" s="12"/>
      <c r="AF44" s="16"/>
      <c r="AG44" s="16"/>
    </row>
    <row r="45" spans="2:37" ht="18" customHeight="1">
      <c r="B45" s="15" t="s">
        <v>77</v>
      </c>
      <c r="C45" s="106"/>
      <c r="D45" s="106"/>
      <c r="E45" s="106"/>
      <c r="F45" s="106"/>
      <c r="G45" s="106"/>
      <c r="H45" s="106"/>
      <c r="I45" s="107" t="s">
        <v>73</v>
      </c>
      <c r="J45" s="117"/>
      <c r="K45" s="117"/>
      <c r="L45" s="117"/>
      <c r="M45" s="117"/>
      <c r="N45" s="106" t="s">
        <v>76</v>
      </c>
      <c r="O45" s="106"/>
      <c r="P45" s="106"/>
      <c r="Q45" s="106"/>
      <c r="R45" s="106"/>
      <c r="S45" s="106"/>
      <c r="T45" s="15"/>
      <c r="U45" s="15"/>
      <c r="V45" s="15"/>
      <c r="W45" s="15"/>
      <c r="X45" s="15"/>
      <c r="Y45" s="15"/>
      <c r="Z45" s="15"/>
      <c r="AA45" s="12"/>
      <c r="AB45" s="12"/>
      <c r="AC45" s="12"/>
      <c r="AD45" s="12"/>
      <c r="AE45" s="12"/>
      <c r="AF45" s="16"/>
      <c r="AG45" s="16"/>
    </row>
    <row r="46" spans="2:37" ht="18" customHeight="1">
      <c r="B46" s="15" t="s">
        <v>141</v>
      </c>
      <c r="C46" s="15"/>
      <c r="D46" s="15"/>
      <c r="E46" s="15"/>
      <c r="F46" s="15"/>
      <c r="G46" s="15"/>
      <c r="H46" s="15"/>
      <c r="I46" s="15"/>
      <c r="J46" s="15"/>
      <c r="K46" s="15"/>
      <c r="L46" s="15"/>
      <c r="M46" s="15"/>
      <c r="N46" s="15"/>
      <c r="O46" s="15"/>
      <c r="P46" s="15"/>
      <c r="Q46" s="15"/>
      <c r="R46" s="15"/>
      <c r="S46" s="15"/>
      <c r="T46" s="15"/>
      <c r="U46" s="15"/>
      <c r="V46" s="15"/>
      <c r="W46" s="15"/>
      <c r="X46" s="15"/>
      <c r="Y46" s="15"/>
      <c r="Z46" s="15"/>
      <c r="AA46" s="12"/>
      <c r="AB46" s="12"/>
      <c r="AC46" s="12"/>
      <c r="AD46" s="12"/>
      <c r="AE46" s="12"/>
      <c r="AF46" s="16"/>
      <c r="AG46" s="16"/>
      <c r="AH46" s="58"/>
      <c r="AI46" s="58"/>
      <c r="AJ46" s="58"/>
      <c r="AK46" s="58"/>
    </row>
    <row r="47" spans="2:37" ht="18" customHeight="1">
      <c r="B47" s="15" t="s">
        <v>142</v>
      </c>
      <c r="C47" s="15"/>
      <c r="D47" s="15"/>
      <c r="E47" s="15"/>
      <c r="F47" s="15"/>
      <c r="G47" s="15"/>
      <c r="H47" s="15"/>
      <c r="I47" s="15"/>
      <c r="J47" s="15"/>
      <c r="K47" s="15"/>
      <c r="L47" s="15"/>
      <c r="M47" s="15"/>
      <c r="N47" s="15"/>
      <c r="O47" s="15"/>
      <c r="P47" s="15"/>
      <c r="Q47" s="15"/>
      <c r="R47" s="15"/>
      <c r="S47" s="15"/>
      <c r="T47" s="15"/>
      <c r="U47" s="15"/>
      <c r="V47" s="15"/>
      <c r="W47" s="15"/>
      <c r="X47" s="15"/>
      <c r="Y47" s="15"/>
      <c r="Z47" s="15"/>
      <c r="AA47" s="12"/>
      <c r="AB47" s="12"/>
      <c r="AC47" s="12"/>
      <c r="AD47" s="12"/>
      <c r="AE47" s="12"/>
      <c r="AF47" s="16"/>
      <c r="AG47" s="16"/>
      <c r="AH47" s="58"/>
      <c r="AI47" s="58"/>
      <c r="AJ47" s="58"/>
      <c r="AK47" s="58"/>
    </row>
    <row r="48" spans="2:37" ht="18" customHeight="1">
      <c r="B48" s="15" t="s">
        <v>143</v>
      </c>
      <c r="C48" s="15"/>
      <c r="D48" s="15"/>
      <c r="E48" s="15"/>
      <c r="F48" s="15"/>
      <c r="G48" s="15"/>
      <c r="H48" s="15"/>
      <c r="I48" s="15"/>
      <c r="J48" s="15"/>
      <c r="K48" s="15"/>
      <c r="L48" s="15"/>
      <c r="M48" s="15"/>
      <c r="N48" s="15"/>
      <c r="O48" s="15"/>
      <c r="P48" s="15"/>
      <c r="Q48" s="15"/>
      <c r="R48" s="15"/>
      <c r="S48" s="15"/>
      <c r="T48" s="15"/>
      <c r="U48" s="15"/>
      <c r="V48" s="15"/>
      <c r="W48" s="15"/>
      <c r="X48" s="15"/>
      <c r="Y48" s="15"/>
      <c r="Z48" s="15"/>
      <c r="AA48" s="12"/>
      <c r="AB48" s="12"/>
      <c r="AC48" s="12"/>
      <c r="AD48" s="12"/>
      <c r="AE48" s="12"/>
      <c r="AF48" s="16"/>
      <c r="AG48" s="16"/>
      <c r="AH48" s="58"/>
      <c r="AI48" s="58"/>
      <c r="AJ48" s="58"/>
      <c r="AK48" s="58"/>
    </row>
    <row r="49" spans="1:37" ht="18" customHeight="1">
      <c r="B49" s="15" t="s">
        <v>81</v>
      </c>
      <c r="C49" s="15"/>
      <c r="D49" s="15"/>
      <c r="E49" s="15"/>
      <c r="F49" s="15"/>
      <c r="G49" s="15"/>
      <c r="H49" s="15"/>
      <c r="I49" s="15"/>
      <c r="J49" s="15"/>
      <c r="K49" s="15"/>
      <c r="L49" s="15"/>
      <c r="M49" s="15"/>
      <c r="N49" s="15"/>
      <c r="O49" s="15"/>
      <c r="P49" s="15"/>
      <c r="Q49" s="15"/>
      <c r="R49" s="15"/>
      <c r="S49" s="15"/>
      <c r="T49" s="15"/>
      <c r="U49" s="15"/>
      <c r="V49" s="15"/>
      <c r="W49" s="59"/>
      <c r="X49" s="15"/>
      <c r="Y49" s="15"/>
      <c r="Z49" s="15"/>
      <c r="AA49" s="12"/>
      <c r="AB49" s="12"/>
      <c r="AC49" s="12"/>
      <c r="AD49" s="12"/>
      <c r="AE49" s="12"/>
      <c r="AF49" s="16"/>
      <c r="AG49" s="16"/>
      <c r="AH49" s="58"/>
      <c r="AI49" s="58"/>
      <c r="AJ49" s="58"/>
      <c r="AK49" s="58"/>
    </row>
    <row r="50" spans="1:37" ht="18" customHeight="1">
      <c r="B50" s="238" t="s">
        <v>219</v>
      </c>
      <c r="C50" s="215"/>
      <c r="D50" s="215"/>
      <c r="E50" s="215"/>
      <c r="F50" s="215"/>
      <c r="G50" s="215"/>
      <c r="H50" s="215"/>
      <c r="I50" s="215"/>
      <c r="J50" s="215"/>
      <c r="K50" s="215"/>
      <c r="L50" s="215"/>
      <c r="M50" s="215"/>
      <c r="N50" s="215"/>
      <c r="O50" s="215"/>
      <c r="P50" s="215"/>
      <c r="Q50" s="215"/>
      <c r="R50" s="215"/>
      <c r="S50" s="215"/>
      <c r="T50" s="15"/>
      <c r="U50" s="15"/>
      <c r="V50" s="15"/>
      <c r="W50" s="15"/>
      <c r="X50" s="15"/>
      <c r="Y50" s="15"/>
      <c r="Z50" s="15"/>
      <c r="AA50" s="12"/>
      <c r="AB50" s="12"/>
      <c r="AC50" s="12"/>
      <c r="AD50" s="12"/>
      <c r="AE50" s="12"/>
      <c r="AF50" s="16"/>
      <c r="AG50" s="16"/>
      <c r="AH50" s="58"/>
      <c r="AI50" s="58"/>
      <c r="AJ50" s="58"/>
      <c r="AK50" s="58"/>
    </row>
    <row r="51" spans="1:37" ht="18" customHeight="1">
      <c r="B51" s="239" t="s">
        <v>221</v>
      </c>
      <c r="C51" s="239"/>
      <c r="D51" s="239"/>
      <c r="E51" s="239"/>
      <c r="F51" s="239"/>
      <c r="G51" s="239"/>
      <c r="H51" s="239"/>
      <c r="I51" s="239"/>
      <c r="J51" s="239"/>
      <c r="K51" s="239"/>
      <c r="L51" s="239"/>
      <c r="M51" s="239"/>
      <c r="N51" s="239"/>
      <c r="O51" s="239"/>
      <c r="P51" s="239"/>
      <c r="Q51" s="239"/>
      <c r="R51" s="239"/>
      <c r="S51" s="239"/>
      <c r="T51" s="15"/>
      <c r="U51" s="15"/>
      <c r="V51" s="15"/>
      <c r="W51" s="15"/>
      <c r="X51" s="15"/>
      <c r="Y51" s="15"/>
      <c r="Z51" s="15"/>
      <c r="AA51" s="12"/>
      <c r="AB51" s="12"/>
      <c r="AC51" s="12"/>
      <c r="AD51" s="12"/>
      <c r="AE51" s="12"/>
      <c r="AF51" s="16"/>
      <c r="AG51" s="16"/>
      <c r="AH51" s="58"/>
      <c r="AI51" s="58"/>
      <c r="AJ51" s="58"/>
      <c r="AK51" s="58"/>
    </row>
    <row r="52" spans="1:37" ht="18" customHeight="1">
      <c r="B52" s="15" t="s">
        <v>215</v>
      </c>
      <c r="C52" s="15"/>
      <c r="D52" s="15"/>
      <c r="E52" s="15"/>
      <c r="F52" s="15"/>
      <c r="G52" s="15"/>
      <c r="H52" s="15"/>
      <c r="I52" s="15"/>
      <c r="J52" s="15"/>
      <c r="K52" s="15"/>
      <c r="L52" s="15"/>
      <c r="M52" s="15"/>
      <c r="N52" s="15"/>
      <c r="O52" s="15"/>
      <c r="P52" s="15"/>
      <c r="Q52" s="15"/>
      <c r="R52" s="15"/>
      <c r="S52" s="15"/>
      <c r="T52" s="15" t="s">
        <v>83</v>
      </c>
      <c r="U52" s="15"/>
      <c r="V52" s="15"/>
      <c r="W52" s="15"/>
      <c r="X52" s="15"/>
      <c r="Y52" s="15"/>
      <c r="Z52" s="15"/>
      <c r="AA52" s="12"/>
      <c r="AB52" s="12"/>
      <c r="AC52" s="12"/>
      <c r="AD52" s="12"/>
      <c r="AE52" s="12"/>
      <c r="AF52" s="16"/>
      <c r="AG52" s="16"/>
    </row>
    <row r="53" spans="1:37" ht="22.5" customHeight="1">
      <c r="B53" s="28" t="s">
        <v>196</v>
      </c>
      <c r="C53" s="15"/>
      <c r="D53" s="15"/>
      <c r="E53" s="15"/>
      <c r="F53" s="15"/>
      <c r="G53" s="15"/>
      <c r="H53" s="15"/>
      <c r="I53" s="15"/>
      <c r="J53" s="15"/>
      <c r="K53" s="15"/>
      <c r="L53" s="15"/>
      <c r="M53" s="15"/>
      <c r="N53" s="15"/>
      <c r="O53" s="15"/>
      <c r="P53" s="15"/>
      <c r="Q53" s="15"/>
      <c r="R53" s="15"/>
      <c r="S53" s="15"/>
      <c r="T53" s="15"/>
      <c r="U53" s="84" t="s">
        <v>125</v>
      </c>
      <c r="V53" s="15"/>
      <c r="W53" s="15"/>
      <c r="X53" s="15"/>
      <c r="Y53" s="15"/>
      <c r="Z53" s="15"/>
      <c r="AA53" s="12"/>
      <c r="AB53" s="12"/>
      <c r="AC53" s="12"/>
      <c r="AD53" s="12"/>
      <c r="AE53" s="12"/>
      <c r="AF53" s="16"/>
      <c r="AG53" s="16"/>
    </row>
    <row r="54" spans="1:37" ht="22.5" customHeight="1">
      <c r="B54" s="150"/>
      <c r="C54" s="151"/>
      <c r="D54" s="151"/>
      <c r="E54" s="151"/>
      <c r="F54" s="151"/>
      <c r="G54" s="192"/>
      <c r="H54" s="150" t="s">
        <v>21</v>
      </c>
      <c r="I54" s="151"/>
      <c r="J54" s="151"/>
      <c r="K54" s="151"/>
      <c r="L54" s="151"/>
      <c r="M54" s="151"/>
      <c r="N54" s="151"/>
      <c r="O54" s="192"/>
      <c r="P54" s="152" t="s">
        <v>180</v>
      </c>
      <c r="Q54" s="153"/>
      <c r="R54" s="154"/>
      <c r="S54" s="152" t="s">
        <v>144</v>
      </c>
      <c r="T54" s="153"/>
      <c r="U54" s="154"/>
      <c r="V54" s="75"/>
      <c r="W54" s="15"/>
      <c r="X54" s="15"/>
      <c r="Y54" s="15"/>
      <c r="Z54" s="15"/>
      <c r="AA54" s="12"/>
      <c r="AB54" s="12"/>
      <c r="AC54" s="12"/>
      <c r="AD54" s="12"/>
      <c r="AE54" s="12"/>
      <c r="AF54" s="16"/>
      <c r="AG54" s="16"/>
    </row>
    <row r="55" spans="1:37" ht="22.5" customHeight="1">
      <c r="B55" s="193" t="s">
        <v>84</v>
      </c>
      <c r="C55" s="29" t="s">
        <v>85</v>
      </c>
      <c r="D55" s="29"/>
      <c r="E55" s="89"/>
      <c r="F55" s="89"/>
      <c r="G55" s="90"/>
      <c r="H55" s="138" t="s">
        <v>145</v>
      </c>
      <c r="I55" s="138"/>
      <c r="J55" s="138"/>
      <c r="K55" s="138"/>
      <c r="L55" s="138"/>
      <c r="M55" s="138"/>
      <c r="N55" s="138"/>
      <c r="O55" s="138"/>
      <c r="P55" s="130">
        <v>40000</v>
      </c>
      <c r="Q55" s="131"/>
      <c r="R55" s="132"/>
      <c r="S55" s="130">
        <v>20000</v>
      </c>
      <c r="T55" s="131"/>
      <c r="U55" s="132"/>
      <c r="V55" s="9"/>
      <c r="W55" s="15"/>
      <c r="X55" s="15"/>
      <c r="Y55" s="15"/>
      <c r="Z55" s="15"/>
      <c r="AA55" s="12"/>
      <c r="AB55" s="12"/>
      <c r="AC55" s="12"/>
      <c r="AD55" s="12"/>
      <c r="AE55" s="12"/>
      <c r="AF55" s="16"/>
      <c r="AG55" s="16"/>
    </row>
    <row r="56" spans="1:37" ht="22.5" customHeight="1">
      <c r="B56" s="194"/>
      <c r="C56" s="30" t="s">
        <v>62</v>
      </c>
      <c r="D56" s="30"/>
      <c r="E56" s="30"/>
      <c r="F56" s="30"/>
      <c r="G56" s="31"/>
      <c r="H56" s="170" t="s">
        <v>87</v>
      </c>
      <c r="I56" s="170"/>
      <c r="J56" s="170"/>
      <c r="K56" s="170"/>
      <c r="L56" s="170"/>
      <c r="M56" s="170"/>
      <c r="N56" s="170"/>
      <c r="O56" s="170"/>
      <c r="P56" s="130">
        <f>P55*0.1</f>
        <v>4000</v>
      </c>
      <c r="Q56" s="131"/>
      <c r="R56" s="132"/>
      <c r="S56" s="130">
        <f>S55*0.1</f>
        <v>2000</v>
      </c>
      <c r="T56" s="131"/>
      <c r="U56" s="132"/>
      <c r="V56" s="9"/>
      <c r="W56" s="15"/>
      <c r="X56" s="15"/>
      <c r="Y56" s="15"/>
      <c r="Z56" s="15"/>
      <c r="AA56" s="12"/>
      <c r="AB56" s="12"/>
      <c r="AC56" s="12"/>
      <c r="AD56" s="12"/>
      <c r="AE56" s="12"/>
      <c r="AF56" s="16"/>
      <c r="AG56" s="16"/>
    </row>
    <row r="57" spans="1:37" ht="22.5" customHeight="1" thickBot="1">
      <c r="B57" s="32" t="s">
        <v>65</v>
      </c>
      <c r="C57" s="110"/>
      <c r="D57" s="33"/>
      <c r="E57" s="33"/>
      <c r="F57" s="33"/>
      <c r="G57" s="34"/>
      <c r="H57" s="197" t="s">
        <v>88</v>
      </c>
      <c r="I57" s="198"/>
      <c r="J57" s="198"/>
      <c r="K57" s="198"/>
      <c r="L57" s="198"/>
      <c r="M57" s="198"/>
      <c r="N57" s="198"/>
      <c r="O57" s="198"/>
      <c r="P57" s="189">
        <f>(P55+P56)*0.3</f>
        <v>13200</v>
      </c>
      <c r="Q57" s="190"/>
      <c r="R57" s="191"/>
      <c r="S57" s="189">
        <f>(S55+S56)*0.3</f>
        <v>6600</v>
      </c>
      <c r="T57" s="190"/>
      <c r="U57" s="191"/>
      <c r="V57" s="9"/>
      <c r="W57" s="15"/>
      <c r="X57" s="15"/>
      <c r="Y57" s="15"/>
      <c r="Z57" s="15"/>
      <c r="AA57" s="12"/>
      <c r="AB57" s="12"/>
      <c r="AC57" s="12"/>
      <c r="AD57" s="12"/>
      <c r="AE57" s="12"/>
      <c r="AF57" s="16"/>
      <c r="AG57" s="16"/>
    </row>
    <row r="58" spans="1:37" ht="22.5" customHeight="1" thickTop="1">
      <c r="B58" s="174" t="s">
        <v>89</v>
      </c>
      <c r="C58" s="175"/>
      <c r="D58" s="175"/>
      <c r="E58" s="175"/>
      <c r="F58" s="175"/>
      <c r="G58" s="175"/>
      <c r="H58" s="175"/>
      <c r="I58" s="175"/>
      <c r="J58" s="175"/>
      <c r="K58" s="175"/>
      <c r="L58" s="175"/>
      <c r="M58" s="175"/>
      <c r="N58" s="175"/>
      <c r="O58" s="176"/>
      <c r="P58" s="177">
        <f>SUM(P55:R57)</f>
        <v>57200</v>
      </c>
      <c r="Q58" s="178"/>
      <c r="R58" s="179"/>
      <c r="S58" s="177">
        <f>SUM(S55:U57)</f>
        <v>28600</v>
      </c>
      <c r="T58" s="178"/>
      <c r="U58" s="179"/>
      <c r="V58" s="9"/>
      <c r="W58" s="15"/>
      <c r="X58" s="15"/>
      <c r="Y58" s="15"/>
      <c r="Z58" s="15"/>
      <c r="AA58" s="12"/>
      <c r="AB58" s="12"/>
      <c r="AC58" s="12"/>
      <c r="AD58" s="12"/>
      <c r="AE58" s="12"/>
      <c r="AF58" s="16"/>
      <c r="AG58" s="16"/>
    </row>
    <row r="59" spans="1:37" ht="6" customHeight="1">
      <c r="B59" s="82"/>
      <c r="C59" s="82"/>
      <c r="D59" s="82"/>
      <c r="E59" s="82"/>
      <c r="F59" s="82"/>
      <c r="G59" s="82"/>
      <c r="H59" s="82"/>
      <c r="I59" s="82"/>
      <c r="J59" s="82"/>
      <c r="K59" s="82"/>
      <c r="L59" s="82"/>
      <c r="M59" s="82"/>
      <c r="N59" s="82"/>
      <c r="O59" s="82"/>
      <c r="P59" s="26"/>
      <c r="Q59" s="26"/>
      <c r="R59" s="26"/>
      <c r="S59" s="26"/>
      <c r="T59" s="26"/>
      <c r="U59" s="26"/>
      <c r="V59" s="9"/>
      <c r="W59" s="15"/>
      <c r="AA59" s="3"/>
      <c r="AB59" s="3"/>
      <c r="AC59" s="3"/>
      <c r="AD59" s="3"/>
      <c r="AE59" s="3"/>
      <c r="AH59" s="3"/>
      <c r="AI59" s="3"/>
      <c r="AJ59" s="3"/>
      <c r="AK59" s="3"/>
    </row>
    <row r="60" spans="1:37" ht="18" customHeight="1">
      <c r="B60" s="15" t="s">
        <v>71</v>
      </c>
      <c r="C60" s="15"/>
      <c r="D60" s="15"/>
      <c r="E60" s="15"/>
      <c r="F60" s="15"/>
      <c r="G60" s="15"/>
      <c r="H60" s="15"/>
      <c r="I60" s="15"/>
      <c r="J60" s="15"/>
      <c r="K60" s="15"/>
      <c r="L60" s="15"/>
      <c r="M60" s="15"/>
      <c r="N60" s="15"/>
      <c r="O60" s="15"/>
      <c r="P60" s="15"/>
      <c r="R60" s="15"/>
      <c r="S60" s="15"/>
      <c r="T60" s="15"/>
      <c r="U60" s="15"/>
      <c r="V60" s="15"/>
      <c r="W60" s="15"/>
      <c r="X60" s="15"/>
      <c r="Y60" s="15"/>
      <c r="Z60" s="15"/>
      <c r="AA60" s="12"/>
      <c r="AB60" s="12"/>
      <c r="AC60" s="12"/>
      <c r="AD60" s="12"/>
      <c r="AE60" s="12"/>
      <c r="AF60" s="16"/>
      <c r="AG60" s="16"/>
    </row>
    <row r="61" spans="1:37" ht="18" customHeight="1">
      <c r="B61" s="15" t="s">
        <v>185</v>
      </c>
      <c r="C61" s="15"/>
      <c r="D61" s="15"/>
      <c r="E61" s="15"/>
      <c r="F61" s="15"/>
      <c r="G61" s="15"/>
      <c r="H61" s="15"/>
      <c r="I61" s="15"/>
      <c r="J61" s="15"/>
      <c r="K61" s="15"/>
      <c r="L61" s="15"/>
      <c r="M61" s="15"/>
      <c r="N61" s="15"/>
      <c r="O61" s="15"/>
      <c r="P61" s="15"/>
      <c r="Q61" s="15"/>
      <c r="R61" s="15"/>
      <c r="S61" s="15"/>
      <c r="T61" s="15"/>
      <c r="U61" s="15"/>
      <c r="V61" s="15"/>
      <c r="W61" s="15"/>
      <c r="X61" s="15"/>
      <c r="Y61" s="15"/>
      <c r="Z61" s="15"/>
      <c r="AA61" s="12"/>
      <c r="AB61" s="12"/>
      <c r="AC61" s="12"/>
      <c r="AD61" s="12"/>
      <c r="AE61" s="12"/>
      <c r="AF61" s="16"/>
      <c r="AG61" s="16"/>
    </row>
    <row r="62" spans="1:37" ht="9.6" customHeight="1">
      <c r="A62" s="111"/>
      <c r="B62" s="112"/>
      <c r="C62" s="112"/>
      <c r="D62" s="112"/>
      <c r="E62" s="112"/>
      <c r="F62" s="112"/>
      <c r="G62" s="112"/>
      <c r="H62" s="112"/>
      <c r="I62" s="112"/>
      <c r="J62" s="112"/>
      <c r="K62" s="112"/>
      <c r="L62" s="112"/>
      <c r="M62" s="112"/>
      <c r="N62" s="112"/>
      <c r="O62" s="112"/>
      <c r="P62" s="112"/>
      <c r="Q62" s="112"/>
      <c r="R62" s="112"/>
      <c r="S62" s="112"/>
      <c r="T62" s="112"/>
      <c r="U62" s="112"/>
      <c r="V62" s="15"/>
      <c r="W62" s="15"/>
      <c r="X62" s="15"/>
      <c r="Y62" s="15"/>
      <c r="Z62" s="15"/>
      <c r="AA62" s="12"/>
      <c r="AB62" s="12"/>
      <c r="AC62" s="12"/>
      <c r="AD62" s="12"/>
      <c r="AE62" s="12"/>
      <c r="AF62" s="16"/>
      <c r="AG62" s="16"/>
    </row>
    <row r="63" spans="1:37" ht="22.5" customHeight="1">
      <c r="B63" s="28" t="s">
        <v>192</v>
      </c>
      <c r="C63" s="15"/>
      <c r="D63" s="15"/>
      <c r="E63" s="15"/>
      <c r="F63" s="15"/>
      <c r="G63" s="15"/>
      <c r="H63" s="15"/>
      <c r="I63" s="15"/>
      <c r="J63" s="15"/>
      <c r="K63" s="15"/>
      <c r="L63" s="15"/>
      <c r="M63" s="15"/>
      <c r="N63" s="15"/>
      <c r="O63" s="15"/>
      <c r="P63" s="15"/>
      <c r="Q63" s="15"/>
      <c r="R63" s="109" t="s">
        <v>20</v>
      </c>
      <c r="S63" s="15"/>
      <c r="T63" s="15"/>
      <c r="V63" s="15"/>
      <c r="W63" s="15"/>
      <c r="X63" s="15"/>
      <c r="Y63" s="15"/>
      <c r="Z63" s="15"/>
      <c r="AA63" s="12"/>
      <c r="AB63" s="12"/>
      <c r="AC63" s="12"/>
      <c r="AD63" s="12"/>
      <c r="AE63" s="12"/>
      <c r="AF63" s="16"/>
      <c r="AG63" s="16"/>
    </row>
    <row r="64" spans="1:37" ht="22.5" customHeight="1">
      <c r="B64" s="150"/>
      <c r="C64" s="151"/>
      <c r="D64" s="151"/>
      <c r="E64" s="151"/>
      <c r="F64" s="151"/>
      <c r="G64" s="192"/>
      <c r="H64" s="150" t="s">
        <v>21</v>
      </c>
      <c r="I64" s="151"/>
      <c r="J64" s="151"/>
      <c r="K64" s="151"/>
      <c r="L64" s="151"/>
      <c r="M64" s="151"/>
      <c r="N64" s="151"/>
      <c r="O64" s="192"/>
      <c r="P64" s="152" t="s">
        <v>90</v>
      </c>
      <c r="Q64" s="153"/>
      <c r="R64" s="154"/>
      <c r="S64" s="75"/>
      <c r="T64" s="15"/>
      <c r="U64" s="15"/>
      <c r="V64" s="15"/>
      <c r="W64" s="15"/>
      <c r="X64" s="12"/>
      <c r="Y64" s="12"/>
      <c r="Z64" s="12"/>
      <c r="AA64" s="12"/>
      <c r="AB64" s="12"/>
      <c r="AC64" s="16"/>
      <c r="AD64" s="16"/>
      <c r="AE64" s="6"/>
      <c r="AF64" s="6"/>
      <c r="AG64" s="6"/>
      <c r="AI64" s="3"/>
      <c r="AJ64" s="3"/>
      <c r="AK64" s="3"/>
    </row>
    <row r="65" spans="1:37" ht="22.5" customHeight="1">
      <c r="B65" s="193" t="s">
        <v>84</v>
      </c>
      <c r="C65" s="29" t="s">
        <v>91</v>
      </c>
      <c r="D65" s="29"/>
      <c r="E65" s="89"/>
      <c r="F65" s="89"/>
      <c r="G65" s="90"/>
      <c r="H65" s="138" t="s">
        <v>92</v>
      </c>
      <c r="I65" s="138"/>
      <c r="J65" s="138"/>
      <c r="K65" s="138"/>
      <c r="L65" s="138"/>
      <c r="M65" s="138"/>
      <c r="N65" s="138"/>
      <c r="O65" s="138"/>
      <c r="P65" s="130">
        <v>10000</v>
      </c>
      <c r="Q65" s="131"/>
      <c r="R65" s="132"/>
      <c r="S65" s="9"/>
      <c r="T65" s="15"/>
      <c r="U65" s="15"/>
      <c r="V65" s="15"/>
      <c r="W65" s="15"/>
      <c r="X65" s="12"/>
      <c r="Y65" s="12"/>
      <c r="Z65" s="12"/>
      <c r="AA65" s="12"/>
      <c r="AB65" s="12"/>
      <c r="AC65" s="16"/>
      <c r="AD65" s="16"/>
      <c r="AE65" s="6"/>
      <c r="AF65" s="6"/>
      <c r="AG65" s="6"/>
      <c r="AI65" s="3"/>
      <c r="AJ65" s="3"/>
      <c r="AK65" s="3"/>
    </row>
    <row r="66" spans="1:37" ht="22.5" customHeight="1">
      <c r="B66" s="194"/>
      <c r="C66" s="30" t="s">
        <v>62</v>
      </c>
      <c r="D66" s="30"/>
      <c r="E66" s="30"/>
      <c r="F66" s="30"/>
      <c r="G66" s="31"/>
      <c r="H66" s="170" t="s">
        <v>186</v>
      </c>
      <c r="I66" s="170"/>
      <c r="J66" s="170"/>
      <c r="K66" s="170"/>
      <c r="L66" s="170"/>
      <c r="M66" s="170"/>
      <c r="N66" s="170"/>
      <c r="O66" s="170"/>
      <c r="P66" s="130">
        <f>P65*0.1</f>
        <v>1000</v>
      </c>
      <c r="Q66" s="131"/>
      <c r="R66" s="132"/>
      <c r="S66" s="9"/>
      <c r="T66" s="15"/>
      <c r="U66" s="15"/>
      <c r="V66" s="15"/>
      <c r="W66" s="15"/>
      <c r="X66" s="12"/>
      <c r="Y66" s="12"/>
      <c r="Z66" s="12"/>
      <c r="AA66" s="12"/>
      <c r="AB66" s="12"/>
      <c r="AC66" s="16"/>
      <c r="AD66" s="16"/>
      <c r="AE66" s="6"/>
      <c r="AF66" s="6"/>
      <c r="AG66" s="6"/>
      <c r="AI66" s="3"/>
      <c r="AJ66" s="3"/>
      <c r="AK66" s="3"/>
    </row>
    <row r="67" spans="1:37" ht="22.5" customHeight="1" thickBot="1">
      <c r="B67" s="32" t="s">
        <v>65</v>
      </c>
      <c r="C67" s="110"/>
      <c r="D67" s="33"/>
      <c r="E67" s="33"/>
      <c r="F67" s="33"/>
      <c r="G67" s="34"/>
      <c r="H67" s="197" t="s">
        <v>184</v>
      </c>
      <c r="I67" s="198"/>
      <c r="J67" s="198"/>
      <c r="K67" s="198"/>
      <c r="L67" s="198"/>
      <c r="M67" s="198"/>
      <c r="N67" s="198"/>
      <c r="O67" s="198"/>
      <c r="P67" s="189">
        <f>(P65+P66)*0.3</f>
        <v>3300</v>
      </c>
      <c r="Q67" s="190"/>
      <c r="R67" s="191"/>
      <c r="S67" s="9"/>
      <c r="T67" s="15"/>
      <c r="U67" s="15"/>
      <c r="V67" s="15"/>
      <c r="W67" s="15"/>
      <c r="X67" s="12"/>
      <c r="Y67" s="12"/>
      <c r="Z67" s="12"/>
      <c r="AA67" s="12"/>
      <c r="AB67" s="12"/>
      <c r="AC67" s="16"/>
      <c r="AD67" s="16"/>
      <c r="AE67" s="6"/>
      <c r="AF67" s="6"/>
      <c r="AG67" s="6"/>
      <c r="AI67" s="3"/>
      <c r="AJ67" s="3"/>
      <c r="AK67" s="3"/>
    </row>
    <row r="68" spans="1:37" ht="22.5" customHeight="1" thickTop="1">
      <c r="B68" s="174" t="s">
        <v>89</v>
      </c>
      <c r="C68" s="175"/>
      <c r="D68" s="175"/>
      <c r="E68" s="175"/>
      <c r="F68" s="175"/>
      <c r="G68" s="175"/>
      <c r="H68" s="175"/>
      <c r="I68" s="175"/>
      <c r="J68" s="175"/>
      <c r="K68" s="175"/>
      <c r="L68" s="175"/>
      <c r="M68" s="175"/>
      <c r="N68" s="175"/>
      <c r="O68" s="176"/>
      <c r="P68" s="177">
        <f>SUM(P65:R67)</f>
        <v>14300</v>
      </c>
      <c r="Q68" s="178"/>
      <c r="R68" s="179"/>
      <c r="S68" s="9"/>
      <c r="T68" s="15"/>
      <c r="U68" s="15"/>
      <c r="V68" s="15"/>
      <c r="W68" s="15"/>
      <c r="X68" s="12"/>
      <c r="Y68" s="12"/>
      <c r="Z68" s="12"/>
      <c r="AA68" s="12"/>
      <c r="AB68" s="12"/>
      <c r="AC68" s="16"/>
      <c r="AD68" s="16"/>
      <c r="AE68" s="6"/>
      <c r="AF68" s="6"/>
      <c r="AG68" s="6"/>
      <c r="AI68" s="3"/>
      <c r="AJ68" s="3"/>
      <c r="AK68" s="3"/>
    </row>
    <row r="69" spans="1:37" ht="6" customHeight="1">
      <c r="B69" s="82"/>
      <c r="C69" s="82"/>
      <c r="D69" s="82"/>
      <c r="E69" s="82"/>
      <c r="F69" s="82"/>
      <c r="G69" s="82"/>
      <c r="H69" s="82"/>
      <c r="I69" s="82"/>
      <c r="J69" s="82"/>
      <c r="K69" s="82"/>
      <c r="L69" s="82"/>
      <c r="M69" s="82"/>
      <c r="N69" s="82"/>
      <c r="O69" s="82"/>
      <c r="P69" s="26"/>
      <c r="Q69" s="26"/>
      <c r="R69" s="26"/>
      <c r="S69" s="26"/>
      <c r="T69" s="26"/>
      <c r="U69" s="26"/>
      <c r="V69" s="9"/>
      <c r="W69" s="15"/>
      <c r="AA69" s="3"/>
      <c r="AB69" s="3"/>
      <c r="AC69" s="3"/>
      <c r="AD69" s="3"/>
      <c r="AE69" s="3"/>
      <c r="AH69" s="3"/>
      <c r="AI69" s="3"/>
      <c r="AJ69" s="3"/>
      <c r="AK69" s="3"/>
    </row>
    <row r="70" spans="1:37" ht="18" customHeight="1">
      <c r="B70" s="15" t="s">
        <v>71</v>
      </c>
      <c r="C70" s="15"/>
      <c r="D70" s="15"/>
      <c r="E70" s="15"/>
      <c r="F70" s="15"/>
      <c r="G70" s="15"/>
      <c r="H70" s="15"/>
      <c r="I70" s="15"/>
      <c r="J70" s="15"/>
      <c r="K70" s="15"/>
      <c r="L70" s="15"/>
      <c r="M70" s="15"/>
      <c r="N70" s="15"/>
      <c r="O70" s="15"/>
      <c r="P70" s="15"/>
      <c r="R70" s="15"/>
      <c r="S70" s="15"/>
      <c r="T70" s="15"/>
      <c r="U70" s="15"/>
      <c r="V70" s="15"/>
      <c r="W70" s="15"/>
      <c r="X70" s="15"/>
      <c r="Y70" s="15"/>
      <c r="Z70" s="15"/>
      <c r="AA70" s="12"/>
      <c r="AB70" s="12"/>
      <c r="AC70" s="12"/>
      <c r="AD70" s="12"/>
      <c r="AE70" s="12"/>
      <c r="AF70" s="16"/>
      <c r="AG70" s="16"/>
    </row>
    <row r="71" spans="1:37" ht="18" customHeight="1">
      <c r="B71" s="15" t="s">
        <v>185</v>
      </c>
      <c r="C71" s="15"/>
      <c r="D71" s="15"/>
      <c r="E71" s="15"/>
      <c r="F71" s="15"/>
      <c r="G71" s="15"/>
      <c r="H71" s="15"/>
      <c r="I71" s="15"/>
      <c r="J71" s="15"/>
      <c r="K71" s="15"/>
      <c r="L71" s="15"/>
      <c r="M71" s="15"/>
      <c r="N71" s="15"/>
      <c r="O71" s="15"/>
      <c r="P71" s="15"/>
      <c r="Q71" s="15"/>
      <c r="R71" s="15"/>
      <c r="S71" s="15"/>
      <c r="T71" s="15"/>
      <c r="U71" s="15"/>
      <c r="V71" s="15"/>
      <c r="W71" s="15"/>
      <c r="X71" s="15"/>
      <c r="Y71" s="15"/>
      <c r="Z71" s="15"/>
      <c r="AA71" s="12"/>
      <c r="AB71" s="12"/>
      <c r="AC71" s="12"/>
      <c r="AD71" s="12"/>
      <c r="AE71" s="12"/>
      <c r="AF71" s="16"/>
      <c r="AG71" s="16"/>
    </row>
    <row r="72" spans="1:37" ht="10.199999999999999" customHeight="1">
      <c r="A72" s="111"/>
      <c r="B72" s="112"/>
      <c r="C72" s="112"/>
      <c r="D72" s="112"/>
      <c r="E72" s="112"/>
      <c r="F72" s="112"/>
      <c r="G72" s="112"/>
      <c r="H72" s="112"/>
      <c r="I72" s="112"/>
      <c r="J72" s="112"/>
      <c r="K72" s="112"/>
      <c r="L72" s="112"/>
      <c r="M72" s="112"/>
      <c r="N72" s="112"/>
      <c r="O72" s="112"/>
      <c r="P72" s="112"/>
      <c r="Q72" s="112"/>
      <c r="R72" s="112"/>
      <c r="S72" s="112"/>
      <c r="T72" s="112"/>
      <c r="U72" s="112"/>
      <c r="V72" s="15"/>
      <c r="W72" s="15"/>
      <c r="X72" s="15"/>
      <c r="Y72" s="15"/>
      <c r="Z72" s="15"/>
      <c r="AA72" s="12"/>
      <c r="AB72" s="12"/>
      <c r="AC72" s="12"/>
      <c r="AD72" s="12"/>
      <c r="AE72" s="12"/>
      <c r="AF72" s="16"/>
      <c r="AG72" s="16"/>
    </row>
    <row r="73" spans="1:37" ht="22.5" customHeight="1">
      <c r="B73" s="28" t="s">
        <v>146</v>
      </c>
      <c r="C73" s="15"/>
      <c r="D73" s="15"/>
      <c r="E73" s="15"/>
      <c r="F73" s="15"/>
      <c r="G73" s="15"/>
      <c r="H73" s="15"/>
      <c r="I73" s="15"/>
      <c r="J73" s="15"/>
      <c r="K73" s="15"/>
      <c r="L73" s="15"/>
      <c r="M73" s="15"/>
      <c r="N73" s="15"/>
      <c r="O73" s="15"/>
      <c r="P73" s="15"/>
      <c r="Q73" s="15"/>
      <c r="R73" s="84" t="s">
        <v>125</v>
      </c>
      <c r="S73" s="15"/>
      <c r="T73" s="15"/>
      <c r="U73" s="15"/>
      <c r="V73" s="15"/>
      <c r="W73" s="15"/>
      <c r="X73" s="15"/>
      <c r="Y73" s="15"/>
      <c r="Z73" s="15"/>
      <c r="AA73" s="12"/>
      <c r="AB73" s="12"/>
      <c r="AC73" s="12"/>
      <c r="AD73" s="12"/>
      <c r="AE73" s="12"/>
      <c r="AF73" s="16"/>
      <c r="AG73" s="16"/>
    </row>
    <row r="74" spans="1:37" ht="22.5" customHeight="1">
      <c r="B74" s="149"/>
      <c r="C74" s="149"/>
      <c r="D74" s="149"/>
      <c r="E74" s="149"/>
      <c r="F74" s="149"/>
      <c r="G74" s="149"/>
      <c r="H74" s="150" t="s">
        <v>21</v>
      </c>
      <c r="I74" s="151"/>
      <c r="J74" s="151"/>
      <c r="K74" s="151"/>
      <c r="L74" s="151"/>
      <c r="M74" s="151"/>
      <c r="N74" s="151"/>
      <c r="O74" s="151"/>
      <c r="P74" s="173" t="s">
        <v>94</v>
      </c>
      <c r="Q74" s="173"/>
      <c r="R74" s="173"/>
      <c r="S74" s="15"/>
      <c r="T74" s="15"/>
      <c r="U74" s="15"/>
      <c r="V74" s="15"/>
      <c r="W74" s="15"/>
      <c r="X74" s="15"/>
      <c r="Y74" s="15"/>
      <c r="Z74" s="15"/>
      <c r="AA74" s="12"/>
      <c r="AB74" s="12"/>
      <c r="AC74" s="12"/>
      <c r="AD74" s="12"/>
      <c r="AE74" s="12"/>
      <c r="AF74" s="16"/>
      <c r="AG74" s="16"/>
    </row>
    <row r="75" spans="1:37" ht="22.5" customHeight="1">
      <c r="B75" s="88" t="s">
        <v>95</v>
      </c>
      <c r="C75" s="35" t="s">
        <v>96</v>
      </c>
      <c r="D75" s="35"/>
      <c r="E75" s="35"/>
      <c r="F75" s="35"/>
      <c r="G75" s="36"/>
      <c r="H75" s="224" t="s">
        <v>97</v>
      </c>
      <c r="I75" s="225"/>
      <c r="J75" s="225"/>
      <c r="K75" s="225"/>
      <c r="L75" s="225"/>
      <c r="M75" s="225"/>
      <c r="N75" s="225"/>
      <c r="O75" s="225"/>
      <c r="P75" s="226">
        <v>50000</v>
      </c>
      <c r="Q75" s="227"/>
      <c r="R75" s="228"/>
      <c r="S75" s="15"/>
      <c r="T75" s="15"/>
      <c r="U75" s="15"/>
      <c r="V75" s="15"/>
      <c r="W75" s="15"/>
      <c r="X75" s="15"/>
      <c r="Y75" s="15"/>
      <c r="Z75" s="15"/>
      <c r="AA75" s="12"/>
      <c r="AB75" s="12"/>
      <c r="AC75" s="12"/>
      <c r="AD75" s="12"/>
      <c r="AE75" s="12"/>
      <c r="AF75" s="16"/>
      <c r="AG75" s="16"/>
    </row>
    <row r="76" spans="1:37" ht="22.5" customHeight="1">
      <c r="B76" s="229" t="s">
        <v>98</v>
      </c>
      <c r="C76" s="30" t="s">
        <v>99</v>
      </c>
      <c r="D76" s="30"/>
      <c r="E76" s="30"/>
      <c r="F76" s="30"/>
      <c r="G76" s="31"/>
      <c r="H76" s="138" t="s">
        <v>100</v>
      </c>
      <c r="I76" s="138"/>
      <c r="J76" s="138"/>
      <c r="K76" s="138"/>
      <c r="L76" s="138"/>
      <c r="M76" s="138"/>
      <c r="N76" s="138"/>
      <c r="O76" s="138"/>
      <c r="P76" s="226" t="str">
        <f>IF(W37="","未選択",IF(W37="外部CRC",0,30000))</f>
        <v>未選択</v>
      </c>
      <c r="Q76" s="227"/>
      <c r="R76" s="228"/>
      <c r="S76" s="15"/>
      <c r="T76" s="15"/>
      <c r="U76" s="15"/>
      <c r="V76" s="15"/>
      <c r="W76" s="15"/>
      <c r="X76" s="15"/>
      <c r="Y76" s="15"/>
      <c r="Z76" s="15"/>
      <c r="AA76" s="12"/>
      <c r="AB76" s="12"/>
      <c r="AC76" s="12"/>
      <c r="AD76" s="12"/>
      <c r="AE76" s="12"/>
      <c r="AF76" s="16"/>
      <c r="AG76" s="16"/>
    </row>
    <row r="77" spans="1:37" ht="22.5" customHeight="1">
      <c r="B77" s="229"/>
      <c r="C77" s="30" t="s">
        <v>62</v>
      </c>
      <c r="D77" s="30"/>
      <c r="E77" s="30"/>
      <c r="F77" s="30"/>
      <c r="G77" s="31"/>
      <c r="H77" s="170" t="s">
        <v>197</v>
      </c>
      <c r="I77" s="170"/>
      <c r="J77" s="170"/>
      <c r="K77" s="170"/>
      <c r="L77" s="170"/>
      <c r="M77" s="170"/>
      <c r="N77" s="170"/>
      <c r="O77" s="170"/>
      <c r="P77" s="226">
        <f>SUM(P75:R76)*0.1</f>
        <v>5000</v>
      </c>
      <c r="Q77" s="227"/>
      <c r="R77" s="228"/>
      <c r="S77" s="15"/>
      <c r="T77" s="15"/>
      <c r="U77" s="15"/>
      <c r="V77" s="15"/>
      <c r="W77" s="15"/>
      <c r="X77" s="15"/>
      <c r="Y77" s="15"/>
      <c r="Z77" s="15"/>
      <c r="AA77" s="12"/>
      <c r="AB77" s="12"/>
      <c r="AC77" s="12"/>
      <c r="AD77" s="12"/>
      <c r="AE77" s="12"/>
      <c r="AF77" s="16"/>
      <c r="AG77" s="16"/>
    </row>
    <row r="78" spans="1:37" ht="22.5" customHeight="1" thickBot="1">
      <c r="B78" s="32" t="s">
        <v>65</v>
      </c>
      <c r="C78" s="113"/>
      <c r="D78" s="33"/>
      <c r="E78" s="33"/>
      <c r="F78" s="33"/>
      <c r="G78" s="34"/>
      <c r="H78" s="197" t="s">
        <v>187</v>
      </c>
      <c r="I78" s="198"/>
      <c r="J78" s="198"/>
      <c r="K78" s="198"/>
      <c r="L78" s="198"/>
      <c r="M78" s="198"/>
      <c r="N78" s="198"/>
      <c r="O78" s="198"/>
      <c r="P78" s="218">
        <f>SUM(P75:R77)*0.3</f>
        <v>16500</v>
      </c>
      <c r="Q78" s="219"/>
      <c r="R78" s="220"/>
      <c r="S78" s="15"/>
      <c r="T78" s="15"/>
      <c r="U78" s="15"/>
      <c r="V78" s="15"/>
      <c r="W78" s="15"/>
      <c r="X78" s="15"/>
      <c r="Y78" s="15"/>
      <c r="Z78" s="15"/>
      <c r="AA78" s="12"/>
      <c r="AB78" s="12"/>
      <c r="AC78" s="12"/>
      <c r="AD78" s="12"/>
      <c r="AE78" s="12"/>
      <c r="AF78" s="16"/>
      <c r="AG78" s="16"/>
    </row>
    <row r="79" spans="1:37" ht="22.5" customHeight="1" thickTop="1">
      <c r="B79" s="174" t="s">
        <v>102</v>
      </c>
      <c r="C79" s="175"/>
      <c r="D79" s="175"/>
      <c r="E79" s="175"/>
      <c r="F79" s="175"/>
      <c r="G79" s="175"/>
      <c r="H79" s="175"/>
      <c r="I79" s="175"/>
      <c r="J79" s="175"/>
      <c r="K79" s="175"/>
      <c r="L79" s="175"/>
      <c r="M79" s="175"/>
      <c r="N79" s="175"/>
      <c r="O79" s="176"/>
      <c r="P79" s="221">
        <f>SUM(P75:R78)</f>
        <v>71500</v>
      </c>
      <c r="Q79" s="222"/>
      <c r="R79" s="223"/>
      <c r="S79" s="15"/>
      <c r="T79" s="15"/>
      <c r="U79" s="15"/>
      <c r="V79" s="15"/>
      <c r="W79" s="15"/>
      <c r="X79" s="15"/>
      <c r="Y79" s="15"/>
      <c r="Z79" s="15"/>
      <c r="AA79" s="12"/>
      <c r="AB79" s="12"/>
      <c r="AC79" s="12"/>
      <c r="AD79" s="12"/>
      <c r="AE79" s="12"/>
      <c r="AF79" s="16"/>
      <c r="AG79" s="16"/>
    </row>
    <row r="80" spans="1:37" ht="6" customHeight="1">
      <c r="B80" s="82"/>
      <c r="C80" s="82"/>
      <c r="D80" s="82"/>
      <c r="E80" s="82"/>
      <c r="F80" s="82"/>
      <c r="G80" s="82"/>
      <c r="H80" s="82"/>
      <c r="I80" s="82"/>
      <c r="J80" s="82"/>
      <c r="K80" s="82"/>
      <c r="L80" s="82"/>
      <c r="M80" s="82"/>
      <c r="N80" s="82"/>
      <c r="O80" s="82"/>
      <c r="P80" s="26"/>
      <c r="Q80" s="26"/>
      <c r="R80" s="26"/>
      <c r="S80" s="26"/>
      <c r="T80" s="26"/>
      <c r="U80" s="26"/>
      <c r="V80" s="9"/>
      <c r="W80" s="15"/>
      <c r="AA80" s="3"/>
      <c r="AB80" s="3"/>
      <c r="AC80" s="3"/>
      <c r="AD80" s="3"/>
      <c r="AE80" s="3"/>
      <c r="AH80" s="3"/>
      <c r="AI80" s="3"/>
      <c r="AJ80" s="3"/>
      <c r="AK80" s="3"/>
    </row>
    <row r="81" spans="1:37" ht="18" customHeight="1">
      <c r="B81" s="15" t="s">
        <v>71</v>
      </c>
      <c r="C81" s="15"/>
      <c r="D81" s="15"/>
      <c r="E81" s="15"/>
      <c r="F81" s="15"/>
      <c r="G81" s="15"/>
      <c r="H81" s="15"/>
      <c r="I81" s="15"/>
      <c r="J81" s="15"/>
      <c r="K81" s="15"/>
      <c r="L81" s="15"/>
      <c r="M81" s="15"/>
      <c r="N81" s="15"/>
      <c r="O81" s="15"/>
      <c r="P81" s="15"/>
      <c r="R81" s="15"/>
      <c r="S81" s="15"/>
      <c r="T81" s="15"/>
      <c r="U81" s="15"/>
      <c r="V81" s="15"/>
      <c r="W81" s="15"/>
      <c r="X81" s="15"/>
      <c r="Y81" s="15"/>
      <c r="Z81" s="15"/>
      <c r="AA81" s="12"/>
      <c r="AB81" s="12"/>
      <c r="AC81" s="12"/>
      <c r="AD81" s="12"/>
      <c r="AE81" s="12"/>
      <c r="AF81" s="16"/>
      <c r="AG81" s="16"/>
    </row>
    <row r="82" spans="1:37" ht="18" customHeight="1">
      <c r="B82" s="15" t="s">
        <v>103</v>
      </c>
      <c r="C82" s="15"/>
      <c r="D82" s="15"/>
      <c r="E82" s="15"/>
      <c r="F82" s="15"/>
      <c r="G82" s="15"/>
      <c r="H82" s="15"/>
      <c r="I82" s="15"/>
      <c r="J82" s="15"/>
      <c r="K82" s="15"/>
      <c r="L82" s="15"/>
      <c r="M82" s="15"/>
      <c r="N82" s="15"/>
      <c r="O82" s="15"/>
      <c r="P82" s="15"/>
      <c r="Q82" s="15"/>
      <c r="R82" s="15"/>
      <c r="S82" s="15"/>
      <c r="T82" s="15"/>
      <c r="U82" s="15"/>
      <c r="V82" s="15"/>
      <c r="W82" s="15"/>
      <c r="X82" s="15"/>
      <c r="Y82" s="15"/>
      <c r="Z82" s="15"/>
      <c r="AA82" s="12"/>
      <c r="AB82" s="12"/>
      <c r="AC82" s="12"/>
      <c r="AD82" s="12"/>
      <c r="AE82" s="12"/>
      <c r="AF82" s="16"/>
      <c r="AG82" s="16"/>
    </row>
    <row r="83" spans="1:37" ht="18" customHeight="1">
      <c r="B83" s="15" t="s">
        <v>104</v>
      </c>
      <c r="C83" s="15"/>
      <c r="D83" s="15"/>
      <c r="E83" s="15"/>
      <c r="F83" s="15"/>
      <c r="G83" s="15"/>
      <c r="H83" s="15"/>
      <c r="I83" s="15"/>
      <c r="J83" s="15"/>
      <c r="K83" s="15"/>
      <c r="L83" s="15"/>
      <c r="M83" s="15"/>
      <c r="N83" s="15"/>
      <c r="O83" s="15"/>
      <c r="P83" s="15"/>
      <c r="Q83" s="15"/>
      <c r="R83" s="15"/>
      <c r="S83" s="15"/>
      <c r="T83" s="15"/>
      <c r="U83" s="15"/>
      <c r="V83" s="15"/>
      <c r="W83" s="15"/>
      <c r="X83" s="15"/>
      <c r="Y83" s="15"/>
      <c r="Z83" s="15"/>
      <c r="AA83" s="12"/>
      <c r="AB83" s="12"/>
      <c r="AC83" s="12"/>
      <c r="AD83" s="12"/>
      <c r="AE83" s="12"/>
      <c r="AF83" s="16"/>
      <c r="AG83" s="16"/>
    </row>
    <row r="84" spans="1:37" ht="18" customHeight="1">
      <c r="B84" s="15" t="s">
        <v>105</v>
      </c>
      <c r="C84" s="15"/>
      <c r="D84" s="15"/>
      <c r="E84" s="15"/>
      <c r="F84" s="15"/>
      <c r="G84" s="15"/>
      <c r="H84" s="15"/>
      <c r="I84" s="15"/>
      <c r="J84" s="15"/>
      <c r="K84" s="15"/>
      <c r="L84" s="15"/>
      <c r="M84" s="15"/>
      <c r="N84" s="15"/>
      <c r="O84" s="15"/>
      <c r="P84" s="15"/>
      <c r="Q84" s="15"/>
      <c r="R84" s="15"/>
      <c r="S84" s="15"/>
      <c r="T84" s="15"/>
      <c r="U84" s="15"/>
      <c r="V84" s="15"/>
      <c r="W84" s="15"/>
      <c r="X84" s="15"/>
      <c r="Y84" s="15"/>
      <c r="Z84" s="15"/>
      <c r="AA84" s="12"/>
      <c r="AB84" s="12"/>
      <c r="AC84" s="12"/>
      <c r="AD84" s="12"/>
      <c r="AE84" s="12"/>
      <c r="AF84" s="16"/>
      <c r="AG84" s="16"/>
    </row>
    <row r="85" spans="1:37" ht="18" customHeight="1">
      <c r="B85" s="15" t="s">
        <v>207</v>
      </c>
      <c r="C85" s="15"/>
      <c r="D85" s="15"/>
      <c r="E85" s="15"/>
      <c r="F85" s="15"/>
      <c r="G85" s="15"/>
      <c r="H85" s="15"/>
      <c r="I85" s="15"/>
      <c r="J85" s="15"/>
      <c r="K85" s="15"/>
      <c r="L85" s="15"/>
      <c r="M85" s="15"/>
      <c r="N85" s="15"/>
      <c r="O85" s="15"/>
      <c r="P85" s="15"/>
      <c r="Q85" s="15"/>
      <c r="R85" s="15"/>
      <c r="S85" s="15"/>
      <c r="T85" s="15"/>
      <c r="U85" s="15"/>
      <c r="V85" s="15"/>
      <c r="W85" s="15"/>
      <c r="X85" s="15"/>
      <c r="Y85" s="15"/>
      <c r="Z85" s="15"/>
      <c r="AA85" s="12"/>
      <c r="AB85" s="12"/>
      <c r="AC85" s="12"/>
      <c r="AD85" s="12"/>
      <c r="AE85" s="12"/>
      <c r="AF85" s="16"/>
      <c r="AG85" s="16"/>
    </row>
    <row r="86" spans="1:37" ht="10.95" customHeight="1">
      <c r="A86" s="111"/>
      <c r="B86" s="112"/>
      <c r="C86" s="112"/>
      <c r="D86" s="112"/>
      <c r="E86" s="112"/>
      <c r="F86" s="112"/>
      <c r="G86" s="112"/>
      <c r="H86" s="112"/>
      <c r="I86" s="112"/>
      <c r="J86" s="112"/>
      <c r="K86" s="112"/>
      <c r="L86" s="112"/>
      <c r="M86" s="112"/>
      <c r="N86" s="112"/>
      <c r="O86" s="112"/>
      <c r="P86" s="112"/>
      <c r="Q86" s="112"/>
      <c r="R86" s="112"/>
      <c r="S86" s="112"/>
      <c r="T86" s="112"/>
      <c r="U86" s="112"/>
      <c r="V86" s="15"/>
      <c r="W86" s="15"/>
      <c r="X86" s="15"/>
      <c r="Y86" s="15"/>
      <c r="Z86" s="15"/>
      <c r="AA86" s="12"/>
      <c r="AB86" s="12"/>
      <c r="AC86" s="12"/>
      <c r="AD86" s="12"/>
      <c r="AE86" s="12"/>
      <c r="AF86" s="16"/>
      <c r="AG86" s="16"/>
    </row>
    <row r="87" spans="1:37" ht="22.5" customHeight="1">
      <c r="B87" s="28" t="s">
        <v>147</v>
      </c>
      <c r="C87" s="37"/>
      <c r="P87" s="15"/>
      <c r="Q87" s="15"/>
      <c r="R87" s="84" t="s">
        <v>125</v>
      </c>
      <c r="S87" s="15"/>
      <c r="T87" s="15"/>
      <c r="U87" s="15"/>
      <c r="V87" s="15"/>
      <c r="W87" s="15"/>
      <c r="X87" s="15"/>
      <c r="Y87" s="15"/>
      <c r="Z87" s="15"/>
      <c r="AA87" s="12"/>
      <c r="AB87" s="12"/>
      <c r="AC87" s="12"/>
      <c r="AD87" s="12"/>
      <c r="AE87" s="12"/>
      <c r="AF87" s="16"/>
      <c r="AG87" s="16"/>
    </row>
    <row r="88" spans="1:37" ht="22.5" customHeight="1">
      <c r="B88" s="150"/>
      <c r="C88" s="151"/>
      <c r="D88" s="151"/>
      <c r="E88" s="151"/>
      <c r="F88" s="151"/>
      <c r="G88" s="192"/>
      <c r="H88" s="150" t="s">
        <v>21</v>
      </c>
      <c r="I88" s="151"/>
      <c r="J88" s="151"/>
      <c r="K88" s="151"/>
      <c r="L88" s="151"/>
      <c r="M88" s="151"/>
      <c r="N88" s="151"/>
      <c r="O88" s="192"/>
      <c r="P88" s="152" t="s">
        <v>107</v>
      </c>
      <c r="Q88" s="153"/>
      <c r="R88" s="154"/>
      <c r="S88" s="15"/>
      <c r="T88" s="15"/>
      <c r="U88" s="15"/>
      <c r="V88" s="15"/>
      <c r="W88" s="15"/>
      <c r="X88" s="15"/>
      <c r="Y88" s="15"/>
      <c r="Z88" s="15"/>
      <c r="AA88" s="12"/>
      <c r="AB88" s="12"/>
      <c r="AC88" s="12"/>
      <c r="AD88" s="12"/>
      <c r="AE88" s="12"/>
      <c r="AF88" s="16"/>
      <c r="AG88" s="16"/>
    </row>
    <row r="89" spans="1:37" ht="22.5" customHeight="1">
      <c r="B89" s="202" t="s">
        <v>108</v>
      </c>
      <c r="C89" s="203"/>
      <c r="D89" s="203"/>
      <c r="E89" s="203"/>
      <c r="F89" s="203"/>
      <c r="G89" s="204"/>
      <c r="H89" s="138" t="s">
        <v>148</v>
      </c>
      <c r="I89" s="138"/>
      <c r="J89" s="138"/>
      <c r="K89" s="138"/>
      <c r="L89" s="138"/>
      <c r="M89" s="138"/>
      <c r="N89" s="138"/>
      <c r="O89" s="138"/>
      <c r="P89" s="205">
        <v>50000</v>
      </c>
      <c r="Q89" s="206"/>
      <c r="R89" s="207"/>
      <c r="S89" s="38" t="s">
        <v>110</v>
      </c>
      <c r="T89" s="15"/>
      <c r="U89" s="15"/>
      <c r="V89" s="15"/>
      <c r="W89" s="15"/>
      <c r="X89" s="15"/>
      <c r="Y89" s="15"/>
      <c r="Z89" s="15"/>
      <c r="AB89" s="12"/>
      <c r="AC89" s="12"/>
      <c r="AD89" s="12"/>
      <c r="AE89" s="12"/>
      <c r="AG89" s="16"/>
    </row>
    <row r="90" spans="1:37" ht="22.5" customHeight="1">
      <c r="B90" s="208" t="s">
        <v>111</v>
      </c>
      <c r="C90" s="209"/>
      <c r="D90" s="209"/>
      <c r="E90" s="209"/>
      <c r="F90" s="209"/>
      <c r="G90" s="210"/>
      <c r="H90" s="138" t="s">
        <v>149</v>
      </c>
      <c r="I90" s="138"/>
      <c r="J90" s="138"/>
      <c r="K90" s="138"/>
      <c r="L90" s="138"/>
      <c r="M90" s="138"/>
      <c r="N90" s="138"/>
      <c r="O90" s="138"/>
      <c r="P90" s="211">
        <v>100000</v>
      </c>
      <c r="Q90" s="212"/>
      <c r="R90" s="213"/>
      <c r="S90" s="38" t="s">
        <v>110</v>
      </c>
      <c r="T90" s="15"/>
      <c r="U90" s="15"/>
      <c r="V90" s="15"/>
      <c r="W90" s="15"/>
      <c r="X90" s="15"/>
      <c r="Y90" s="15"/>
      <c r="Z90" s="15"/>
      <c r="AB90" s="12"/>
      <c r="AC90" s="12"/>
      <c r="AD90" s="12"/>
      <c r="AE90" s="12"/>
      <c r="AG90" s="16"/>
    </row>
    <row r="91" spans="1:37" ht="6" customHeight="1">
      <c r="B91" s="82"/>
      <c r="C91" s="82"/>
      <c r="D91" s="82"/>
      <c r="E91" s="82"/>
      <c r="F91" s="82"/>
      <c r="G91" s="82"/>
      <c r="H91" s="82"/>
      <c r="I91" s="82"/>
      <c r="J91" s="82"/>
      <c r="K91" s="82"/>
      <c r="L91" s="82"/>
      <c r="M91" s="82"/>
      <c r="N91" s="82"/>
      <c r="O91" s="82"/>
      <c r="P91" s="26"/>
      <c r="Q91" s="26"/>
      <c r="R91" s="26"/>
      <c r="S91" s="26"/>
      <c r="T91" s="26"/>
      <c r="U91" s="26"/>
      <c r="V91" s="9"/>
      <c r="W91" s="15"/>
      <c r="AA91" s="3"/>
      <c r="AB91" s="3"/>
      <c r="AC91" s="3"/>
      <c r="AD91" s="3"/>
      <c r="AE91" s="3"/>
      <c r="AH91" s="3"/>
      <c r="AI91" s="3"/>
      <c r="AJ91" s="3"/>
      <c r="AK91" s="3"/>
    </row>
    <row r="92" spans="1:37" ht="18" customHeight="1">
      <c r="B92" s="15" t="s">
        <v>71</v>
      </c>
      <c r="C92" s="15"/>
      <c r="D92" s="15"/>
      <c r="E92" s="15"/>
      <c r="F92" s="15"/>
      <c r="G92" s="15"/>
      <c r="H92" s="15"/>
      <c r="I92" s="15"/>
      <c r="J92" s="15"/>
      <c r="K92" s="15"/>
      <c r="L92" s="15"/>
      <c r="M92" s="15"/>
      <c r="N92" s="15"/>
      <c r="O92" s="15"/>
      <c r="P92" s="15"/>
      <c r="R92" s="15"/>
      <c r="S92" s="15"/>
      <c r="T92" s="15"/>
      <c r="U92" s="15"/>
      <c r="V92" s="15"/>
      <c r="W92" s="15"/>
      <c r="X92" s="15"/>
      <c r="Y92" s="15"/>
      <c r="Z92" s="15"/>
      <c r="AA92" s="12"/>
      <c r="AB92" s="12"/>
      <c r="AC92" s="12"/>
      <c r="AD92" s="12"/>
      <c r="AE92" s="12"/>
      <c r="AF92" s="16"/>
      <c r="AG92" s="16"/>
    </row>
    <row r="93" spans="1:37" ht="18" customHeight="1">
      <c r="B93" s="15" t="s">
        <v>113</v>
      </c>
      <c r="C93" s="15"/>
      <c r="D93" s="15"/>
      <c r="E93" s="15"/>
      <c r="F93" s="15"/>
      <c r="G93" s="15"/>
      <c r="H93" s="15"/>
      <c r="I93" s="15"/>
      <c r="J93" s="15"/>
      <c r="K93" s="15"/>
      <c r="L93" s="15"/>
      <c r="M93" s="15"/>
      <c r="N93" s="15"/>
      <c r="O93" s="15"/>
      <c r="P93" s="15"/>
      <c r="Q93" s="15"/>
      <c r="R93" s="15"/>
      <c r="S93" s="15"/>
      <c r="T93" s="15"/>
      <c r="U93" s="15"/>
      <c r="V93" s="15"/>
      <c r="W93" s="15"/>
      <c r="X93" s="15"/>
      <c r="Y93" s="15"/>
      <c r="Z93" s="15"/>
      <c r="AA93" s="12"/>
      <c r="AB93" s="12"/>
      <c r="AC93" s="12"/>
      <c r="AD93" s="12"/>
      <c r="AE93" s="12"/>
      <c r="AF93" s="16"/>
      <c r="AG93" s="16"/>
    </row>
    <row r="94" spans="1:37" ht="13.95" customHeight="1">
      <c r="A94" s="111"/>
      <c r="B94" s="112"/>
      <c r="C94" s="112"/>
      <c r="D94" s="112"/>
      <c r="E94" s="112"/>
      <c r="F94" s="112"/>
      <c r="G94" s="112"/>
      <c r="H94" s="112"/>
      <c r="I94" s="112"/>
      <c r="J94" s="112"/>
      <c r="K94" s="112"/>
      <c r="L94" s="112"/>
      <c r="M94" s="112"/>
      <c r="N94" s="112"/>
      <c r="O94" s="112"/>
      <c r="P94" s="112"/>
      <c r="Q94" s="112"/>
      <c r="R94" s="112"/>
      <c r="S94" s="112"/>
      <c r="T94" s="112"/>
      <c r="U94" s="112"/>
      <c r="V94" s="15"/>
      <c r="W94" s="15"/>
      <c r="X94" s="15"/>
      <c r="Y94" s="15"/>
      <c r="Z94" s="15"/>
      <c r="AA94" s="12"/>
      <c r="AB94" s="12"/>
      <c r="AC94" s="12"/>
      <c r="AD94" s="12"/>
      <c r="AE94" s="12"/>
      <c r="AF94" s="16"/>
      <c r="AG94" s="16"/>
    </row>
    <row r="95" spans="1:37" ht="22.5" customHeight="1">
      <c r="B95" s="28" t="s">
        <v>210</v>
      </c>
      <c r="C95" s="37"/>
      <c r="G95" s="39" t="s">
        <v>213</v>
      </c>
      <c r="I95" s="39"/>
      <c r="P95" s="15"/>
      <c r="Q95" s="15"/>
      <c r="R95" s="15"/>
      <c r="S95" s="15"/>
      <c r="T95" s="15"/>
      <c r="U95" s="15"/>
      <c r="V95" s="15"/>
      <c r="W95" s="15"/>
      <c r="X95" s="15"/>
      <c r="Y95" s="15"/>
      <c r="Z95" s="15"/>
      <c r="AA95" s="12"/>
      <c r="AB95" s="12"/>
      <c r="AC95" s="12"/>
      <c r="AD95" s="12"/>
      <c r="AE95" s="12"/>
      <c r="AF95" s="16"/>
      <c r="AG95" s="16"/>
    </row>
    <row r="96" spans="1:37" ht="6" customHeight="1">
      <c r="B96" s="199"/>
      <c r="C96" s="199"/>
      <c r="D96" s="199"/>
      <c r="E96" s="199"/>
      <c r="F96" s="199"/>
      <c r="G96" s="199"/>
      <c r="H96" s="199"/>
      <c r="I96" s="199"/>
      <c r="J96" s="199"/>
      <c r="K96" s="199"/>
      <c r="L96" s="199"/>
      <c r="M96" s="199"/>
      <c r="N96" s="199"/>
      <c r="O96" s="199"/>
      <c r="P96" s="201"/>
      <c r="Q96" s="201"/>
      <c r="R96" s="201"/>
      <c r="S96" s="76"/>
      <c r="T96" s="76"/>
      <c r="U96" s="76"/>
      <c r="V96" s="76"/>
      <c r="W96" s="76"/>
      <c r="X96" s="15"/>
      <c r="Y96" s="15"/>
      <c r="Z96" s="15"/>
      <c r="AA96" s="12"/>
      <c r="AB96" s="12"/>
      <c r="AC96" s="12"/>
      <c r="AD96" s="12"/>
      <c r="AE96" s="12"/>
      <c r="AF96" s="16"/>
      <c r="AG96" s="16"/>
    </row>
    <row r="97" spans="1:43" s="76" customFormat="1" ht="22.5" customHeight="1">
      <c r="B97" s="200" t="s">
        <v>211</v>
      </c>
      <c r="C97" s="200"/>
      <c r="D97" s="200"/>
      <c r="E97" s="200"/>
      <c r="F97" s="200"/>
      <c r="G97" s="200"/>
      <c r="H97" s="138" t="s">
        <v>114</v>
      </c>
      <c r="I97" s="138"/>
      <c r="J97" s="138"/>
      <c r="K97" s="138"/>
      <c r="L97" s="138"/>
      <c r="M97" s="138"/>
      <c r="N97" s="138"/>
      <c r="O97" s="138"/>
      <c r="P97" s="123" t="str">
        <f>IF(P15="","",7000*P15*T14)</f>
        <v/>
      </c>
      <c r="Q97" s="123"/>
      <c r="R97" s="123"/>
      <c r="S97" s="214" t="s">
        <v>115</v>
      </c>
      <c r="T97" s="215"/>
      <c r="U97" s="215"/>
      <c r="V97" s="12"/>
      <c r="W97" s="12"/>
    </row>
    <row r="98" spans="1:43" ht="18" customHeight="1">
      <c r="B98" s="15" t="s">
        <v>71</v>
      </c>
      <c r="C98" s="15"/>
      <c r="D98" s="15"/>
      <c r="E98" s="15"/>
      <c r="F98" s="15"/>
      <c r="G98" s="15"/>
      <c r="H98" s="15"/>
      <c r="I98" s="15"/>
      <c r="J98" s="15"/>
      <c r="K98" s="15"/>
      <c r="L98" s="15"/>
      <c r="M98" s="15"/>
      <c r="N98" s="15"/>
      <c r="O98" s="15"/>
      <c r="P98" s="15"/>
      <c r="R98" s="15"/>
      <c r="S98" s="15"/>
      <c r="T98" s="15"/>
      <c r="U98" s="15"/>
      <c r="V98" s="15"/>
      <c r="W98" s="15"/>
      <c r="X98" s="15"/>
      <c r="Y98" s="15"/>
      <c r="Z98" s="15"/>
      <c r="AA98" s="12"/>
      <c r="AB98" s="12"/>
      <c r="AC98" s="12"/>
      <c r="AD98" s="12"/>
      <c r="AE98" s="12"/>
      <c r="AF98" s="16"/>
      <c r="AG98" s="16"/>
    </row>
    <row r="99" spans="1:43" ht="18" customHeight="1">
      <c r="B99" s="15" t="s">
        <v>209</v>
      </c>
      <c r="C99" s="15"/>
      <c r="D99" s="15"/>
      <c r="E99" s="15"/>
      <c r="F99" s="15"/>
      <c r="G99" s="15"/>
      <c r="H99" s="15"/>
      <c r="I99" s="15"/>
      <c r="J99" s="15"/>
      <c r="K99" s="15"/>
      <c r="L99" s="15"/>
      <c r="M99" s="15"/>
      <c r="N99" s="15"/>
      <c r="O99" s="15"/>
      <c r="P99" s="15"/>
      <c r="Q99" s="15"/>
      <c r="R99" s="15"/>
      <c r="S99" s="15"/>
      <c r="T99" s="15"/>
      <c r="U99" s="15"/>
      <c r="V99" s="15"/>
      <c r="W99" s="15"/>
      <c r="X99" s="15"/>
      <c r="Y99" s="15"/>
      <c r="Z99" s="15"/>
      <c r="AA99" s="12"/>
      <c r="AB99" s="12"/>
      <c r="AC99" s="12"/>
      <c r="AD99" s="12"/>
      <c r="AE99" s="12"/>
      <c r="AF99" s="16"/>
      <c r="AG99" s="16"/>
    </row>
    <row r="100" spans="1:43" ht="18" customHeight="1">
      <c r="B100" s="15" t="s">
        <v>198</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2"/>
      <c r="AB100" s="12"/>
      <c r="AC100" s="12"/>
      <c r="AD100" s="12"/>
      <c r="AE100" s="12"/>
      <c r="AF100" s="16"/>
      <c r="AG100" s="16"/>
    </row>
    <row r="101" spans="1:43" ht="10.95" customHeight="1">
      <c r="A101" s="111"/>
      <c r="B101" s="112"/>
      <c r="C101" s="112"/>
      <c r="D101" s="112"/>
      <c r="E101" s="112"/>
      <c r="F101" s="112"/>
      <c r="G101" s="112"/>
      <c r="H101" s="112"/>
      <c r="I101" s="112"/>
      <c r="J101" s="112"/>
      <c r="K101" s="112"/>
      <c r="L101" s="112"/>
      <c r="M101" s="112"/>
      <c r="N101" s="112"/>
      <c r="O101" s="112"/>
      <c r="P101" s="112"/>
      <c r="Q101" s="112"/>
      <c r="R101" s="112"/>
      <c r="S101" s="112"/>
      <c r="T101" s="112"/>
      <c r="U101" s="112"/>
      <c r="V101" s="15"/>
      <c r="W101" s="15"/>
      <c r="X101" s="15"/>
      <c r="Y101" s="15"/>
      <c r="Z101" s="15"/>
      <c r="AA101" s="12"/>
      <c r="AB101" s="12"/>
      <c r="AC101" s="12"/>
      <c r="AD101" s="12"/>
      <c r="AE101" s="12"/>
      <c r="AF101" s="16"/>
      <c r="AG101" s="16"/>
    </row>
    <row r="102" spans="1:43" ht="22.5" customHeight="1">
      <c r="B102" s="28" t="s">
        <v>116</v>
      </c>
      <c r="C102" s="15"/>
      <c r="D102" s="15"/>
      <c r="E102" s="15"/>
      <c r="F102" s="15"/>
      <c r="H102" s="15"/>
      <c r="I102" s="39"/>
      <c r="J102" s="15"/>
      <c r="K102" s="15"/>
      <c r="L102" s="15"/>
      <c r="M102" s="15"/>
      <c r="N102" s="15"/>
      <c r="O102" s="15"/>
      <c r="Q102" s="15"/>
      <c r="R102" s="15"/>
      <c r="S102" s="15"/>
      <c r="T102" s="15"/>
      <c r="U102" s="15"/>
      <c r="V102" s="15"/>
      <c r="W102" s="15"/>
      <c r="X102" s="15"/>
      <c r="Y102" s="15"/>
      <c r="Z102" s="15"/>
      <c r="AA102" s="12"/>
      <c r="AB102" s="12"/>
      <c r="AC102" s="12"/>
      <c r="AD102" s="12"/>
      <c r="AE102" s="12"/>
      <c r="AF102" s="16"/>
      <c r="AG102" s="16"/>
    </row>
    <row r="103" spans="1:43" ht="18" customHeight="1">
      <c r="B103" s="15" t="s">
        <v>71</v>
      </c>
      <c r="C103" s="15"/>
      <c r="D103" s="15"/>
      <c r="E103" s="15"/>
      <c r="F103" s="15"/>
      <c r="G103" s="15"/>
      <c r="H103" s="15"/>
      <c r="I103" s="15"/>
      <c r="J103" s="15"/>
      <c r="K103" s="15"/>
      <c r="L103" s="15"/>
      <c r="M103" s="15"/>
      <c r="N103" s="15"/>
      <c r="O103" s="56"/>
      <c r="P103" s="15"/>
      <c r="R103" s="15"/>
      <c r="S103" s="15"/>
      <c r="T103" s="15"/>
      <c r="U103" s="15"/>
      <c r="V103" s="15"/>
      <c r="W103" s="15"/>
      <c r="X103" s="15"/>
      <c r="Y103" s="15"/>
      <c r="Z103" s="15"/>
      <c r="AA103" s="12"/>
      <c r="AB103" s="12"/>
      <c r="AC103" s="12"/>
      <c r="AD103" s="12"/>
      <c r="AE103" s="12"/>
      <c r="AF103" s="16"/>
      <c r="AG103" s="16"/>
    </row>
    <row r="104" spans="1:43" ht="18" customHeight="1">
      <c r="B104" s="15" t="s">
        <v>199</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2"/>
      <c r="AB104" s="12"/>
      <c r="AC104" s="12"/>
      <c r="AD104" s="12"/>
      <c r="AE104" s="12"/>
      <c r="AF104" s="16"/>
      <c r="AG104" s="16"/>
    </row>
    <row r="105" spans="1:43" ht="18" customHeight="1">
      <c r="B105" s="15" t="s">
        <v>118</v>
      </c>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2"/>
      <c r="AB105" s="12"/>
      <c r="AC105" s="12"/>
      <c r="AD105" s="12"/>
      <c r="AE105" s="12"/>
      <c r="AF105" s="16"/>
      <c r="AG105" s="16"/>
    </row>
    <row r="106" spans="1:43" s="6" customFormat="1" ht="22.5" customHeight="1">
      <c r="A106" s="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2"/>
      <c r="AB106" s="12"/>
      <c r="AC106" s="12"/>
      <c r="AD106" s="12"/>
      <c r="AE106" s="12"/>
      <c r="AF106" s="16"/>
      <c r="AG106" s="16"/>
      <c r="AL106" s="3"/>
      <c r="AM106" s="3"/>
      <c r="AN106" s="3"/>
      <c r="AO106" s="3"/>
      <c r="AP106" s="3"/>
      <c r="AQ106" s="3"/>
    </row>
    <row r="107" spans="1:43" s="6" customFormat="1" ht="22.5" customHeight="1">
      <c r="A107" s="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2"/>
      <c r="AB107" s="12"/>
      <c r="AC107" s="12"/>
      <c r="AD107" s="12"/>
      <c r="AE107" s="12"/>
      <c r="AF107" s="16"/>
      <c r="AG107" s="16"/>
      <c r="AL107" s="3"/>
      <c r="AM107" s="3"/>
      <c r="AN107" s="3"/>
      <c r="AO107" s="3"/>
      <c r="AP107" s="3"/>
      <c r="AQ107" s="3"/>
    </row>
    <row r="108" spans="1:43" s="6" customFormat="1" ht="22.5" customHeight="1">
      <c r="A108" s="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2"/>
      <c r="AB108" s="12"/>
      <c r="AC108" s="12"/>
      <c r="AD108" s="12"/>
      <c r="AE108" s="12"/>
      <c r="AF108" s="16"/>
      <c r="AG108" s="16"/>
      <c r="AL108" s="3"/>
      <c r="AM108" s="3"/>
      <c r="AN108" s="3"/>
      <c r="AO108" s="3"/>
      <c r="AP108" s="3"/>
      <c r="AQ108" s="3"/>
    </row>
    <row r="109" spans="1:43" s="6" customFormat="1" ht="22.5" customHeight="1">
      <c r="A109" s="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2"/>
      <c r="AB109" s="12"/>
      <c r="AC109" s="12"/>
      <c r="AD109" s="12"/>
      <c r="AE109" s="12"/>
      <c r="AF109" s="16"/>
      <c r="AG109" s="16"/>
      <c r="AL109" s="3"/>
      <c r="AM109" s="3"/>
      <c r="AN109" s="3"/>
      <c r="AO109" s="3"/>
      <c r="AP109" s="3"/>
      <c r="AQ109" s="3"/>
    </row>
    <row r="110" spans="1:43" s="6" customFormat="1" ht="22.5" customHeight="1">
      <c r="A110" s="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2"/>
      <c r="AB110" s="12"/>
      <c r="AC110" s="12"/>
      <c r="AD110" s="12"/>
      <c r="AE110" s="12"/>
      <c r="AF110" s="16"/>
      <c r="AG110" s="16"/>
      <c r="AL110" s="3"/>
      <c r="AM110" s="3"/>
      <c r="AN110" s="3"/>
      <c r="AO110" s="3"/>
      <c r="AP110" s="3"/>
      <c r="AQ110" s="3"/>
    </row>
    <row r="111" spans="1:43" s="6" customFormat="1" ht="22.5" customHeight="1">
      <c r="A111" s="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2"/>
      <c r="AB111" s="12"/>
      <c r="AC111" s="12"/>
      <c r="AD111" s="12"/>
      <c r="AE111" s="12"/>
      <c r="AF111" s="16"/>
      <c r="AG111" s="16"/>
      <c r="AL111" s="3"/>
      <c r="AM111" s="3"/>
      <c r="AN111" s="3"/>
      <c r="AO111" s="3"/>
      <c r="AP111" s="3"/>
      <c r="AQ111" s="3"/>
    </row>
    <row r="112" spans="1:43" s="6" customFormat="1" ht="22.5" customHeight="1">
      <c r="A112" s="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2"/>
      <c r="AB112" s="12"/>
      <c r="AC112" s="12"/>
      <c r="AD112" s="12"/>
      <c r="AE112" s="12"/>
      <c r="AF112" s="16"/>
      <c r="AG112" s="16"/>
      <c r="AL112" s="3"/>
      <c r="AM112" s="3"/>
      <c r="AN112" s="3"/>
      <c r="AO112" s="3"/>
      <c r="AP112" s="3"/>
      <c r="AQ112" s="3"/>
    </row>
    <row r="113" spans="1:43" s="6" customFormat="1" ht="22.5" customHeight="1">
      <c r="A113" s="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2"/>
      <c r="AB113" s="12"/>
      <c r="AC113" s="12"/>
      <c r="AD113" s="12"/>
      <c r="AE113" s="12"/>
      <c r="AF113" s="16"/>
      <c r="AG113" s="16"/>
      <c r="AL113" s="3"/>
      <c r="AM113" s="3"/>
      <c r="AN113" s="3"/>
      <c r="AO113" s="3"/>
      <c r="AP113" s="3"/>
      <c r="AQ113" s="3"/>
    </row>
    <row r="114" spans="1:43" s="6" customFormat="1" ht="22.5" customHeight="1">
      <c r="A114" s="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2"/>
      <c r="AB114" s="12"/>
      <c r="AC114" s="12"/>
      <c r="AD114" s="12"/>
      <c r="AE114" s="12"/>
      <c r="AF114" s="16"/>
      <c r="AG114" s="16"/>
      <c r="AL114" s="3"/>
      <c r="AM114" s="3"/>
      <c r="AN114" s="3"/>
      <c r="AO114" s="3"/>
      <c r="AP114" s="3"/>
      <c r="AQ114" s="3"/>
    </row>
    <row r="115" spans="1:43" s="6" customFormat="1" ht="22.5" customHeight="1">
      <c r="A115" s="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2"/>
      <c r="AB115" s="12"/>
      <c r="AC115" s="12"/>
      <c r="AD115" s="12"/>
      <c r="AE115" s="12"/>
      <c r="AF115" s="16"/>
      <c r="AG115" s="16"/>
      <c r="AL115" s="3"/>
      <c r="AM115" s="3"/>
      <c r="AN115" s="3"/>
      <c r="AO115" s="3"/>
      <c r="AP115" s="3"/>
      <c r="AQ115" s="3"/>
    </row>
    <row r="116" spans="1:43" s="6" customFormat="1" ht="22.5" customHeight="1">
      <c r="A116" s="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2"/>
      <c r="AB116" s="12"/>
      <c r="AC116" s="12"/>
      <c r="AD116" s="12"/>
      <c r="AE116" s="12"/>
      <c r="AF116" s="16"/>
      <c r="AG116" s="16"/>
      <c r="AL116" s="3"/>
      <c r="AM116" s="3"/>
      <c r="AN116" s="3"/>
      <c r="AO116" s="3"/>
      <c r="AP116" s="3"/>
      <c r="AQ116" s="3"/>
    </row>
    <row r="117" spans="1:43" s="6" customFormat="1" ht="22.5" customHeight="1">
      <c r="A117" s="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2"/>
      <c r="AB117" s="12"/>
      <c r="AC117" s="12"/>
      <c r="AD117" s="12"/>
      <c r="AE117" s="12"/>
      <c r="AF117" s="16"/>
      <c r="AG117" s="16"/>
      <c r="AL117" s="3"/>
      <c r="AM117" s="3"/>
      <c r="AN117" s="3"/>
      <c r="AO117" s="3"/>
      <c r="AP117" s="3"/>
      <c r="AQ117" s="3"/>
    </row>
    <row r="118" spans="1:43" s="6" customFormat="1" ht="22.5" customHeight="1">
      <c r="A118" s="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2"/>
      <c r="AB118" s="12"/>
      <c r="AC118" s="12"/>
      <c r="AD118" s="12"/>
      <c r="AE118" s="12"/>
      <c r="AF118" s="16"/>
      <c r="AG118" s="16"/>
      <c r="AL118" s="3"/>
      <c r="AM118" s="3"/>
      <c r="AN118" s="3"/>
      <c r="AO118" s="3"/>
      <c r="AP118" s="3"/>
      <c r="AQ118" s="3"/>
    </row>
    <row r="119" spans="1:43" s="6" customFormat="1" ht="22.5" customHeight="1">
      <c r="A119" s="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2"/>
      <c r="AB119" s="12"/>
      <c r="AC119" s="12"/>
      <c r="AD119" s="12"/>
      <c r="AE119" s="12"/>
      <c r="AF119" s="16"/>
      <c r="AG119" s="16"/>
      <c r="AL119" s="3"/>
      <c r="AM119" s="3"/>
      <c r="AN119" s="3"/>
      <c r="AO119" s="3"/>
      <c r="AP119" s="3"/>
      <c r="AQ119" s="3"/>
    </row>
    <row r="120" spans="1:43" s="6" customFormat="1" ht="22.5" customHeight="1">
      <c r="A120" s="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2"/>
      <c r="AB120" s="12"/>
      <c r="AC120" s="12"/>
      <c r="AD120" s="12"/>
      <c r="AE120" s="12"/>
      <c r="AF120" s="16"/>
      <c r="AG120" s="16"/>
      <c r="AL120" s="3"/>
      <c r="AM120" s="3"/>
      <c r="AN120" s="3"/>
      <c r="AO120" s="3"/>
      <c r="AP120" s="3"/>
      <c r="AQ120" s="3"/>
    </row>
    <row r="121" spans="1:43" s="6" customFormat="1" ht="22.5" customHeight="1">
      <c r="A121" s="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2"/>
      <c r="AB121" s="12"/>
      <c r="AC121" s="12"/>
      <c r="AD121" s="12"/>
      <c r="AE121" s="12"/>
      <c r="AF121" s="16"/>
      <c r="AG121" s="16"/>
      <c r="AL121" s="3"/>
      <c r="AM121" s="3"/>
      <c r="AN121" s="3"/>
      <c r="AO121" s="3"/>
      <c r="AP121" s="3"/>
      <c r="AQ121" s="3"/>
    </row>
    <row r="122" spans="1:43" s="6" customFormat="1" ht="22.5" customHeight="1">
      <c r="A122" s="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2"/>
      <c r="AB122" s="12"/>
      <c r="AC122" s="12"/>
      <c r="AD122" s="12"/>
      <c r="AE122" s="12"/>
      <c r="AF122" s="16"/>
      <c r="AG122" s="16"/>
      <c r="AL122" s="3"/>
      <c r="AM122" s="3"/>
      <c r="AN122" s="3"/>
      <c r="AO122" s="3"/>
      <c r="AP122" s="3"/>
      <c r="AQ122" s="3"/>
    </row>
    <row r="123" spans="1:43" s="6" customFormat="1" ht="22.5" customHeight="1">
      <c r="A123" s="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2"/>
      <c r="AB123" s="12"/>
      <c r="AC123" s="12"/>
      <c r="AD123" s="12"/>
      <c r="AE123" s="12"/>
      <c r="AF123" s="16"/>
      <c r="AG123" s="16"/>
      <c r="AL123" s="3"/>
      <c r="AM123" s="3"/>
      <c r="AN123" s="3"/>
      <c r="AO123" s="3"/>
      <c r="AP123" s="3"/>
      <c r="AQ123" s="3"/>
    </row>
    <row r="124" spans="1:43" s="6" customFormat="1" ht="22.5" customHeight="1">
      <c r="A124" s="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2"/>
      <c r="AB124" s="12"/>
      <c r="AC124" s="12"/>
      <c r="AD124" s="12"/>
      <c r="AE124" s="12"/>
      <c r="AF124" s="16"/>
      <c r="AG124" s="16"/>
      <c r="AL124" s="3"/>
      <c r="AM124" s="3"/>
      <c r="AN124" s="3"/>
      <c r="AO124" s="3"/>
      <c r="AP124" s="3"/>
      <c r="AQ124" s="3"/>
    </row>
    <row r="125" spans="1:43" s="6" customFormat="1" ht="22.5" customHeight="1">
      <c r="A125" s="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2"/>
      <c r="AB125" s="12"/>
      <c r="AC125" s="12"/>
      <c r="AD125" s="12"/>
      <c r="AE125" s="12"/>
      <c r="AF125" s="16"/>
      <c r="AG125" s="16"/>
      <c r="AL125" s="3"/>
      <c r="AM125" s="3"/>
      <c r="AN125" s="3"/>
      <c r="AO125" s="3"/>
      <c r="AP125" s="3"/>
      <c r="AQ125" s="3"/>
    </row>
    <row r="126" spans="1:43" s="6" customFormat="1" ht="22.5" customHeight="1">
      <c r="A126" s="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2"/>
      <c r="AB126" s="12"/>
      <c r="AC126" s="12"/>
      <c r="AD126" s="12"/>
      <c r="AE126" s="12"/>
      <c r="AF126" s="16"/>
      <c r="AG126" s="16"/>
      <c r="AL126" s="3"/>
      <c r="AM126" s="3"/>
      <c r="AN126" s="3"/>
      <c r="AO126" s="3"/>
      <c r="AP126" s="3"/>
      <c r="AQ126" s="3"/>
    </row>
    <row r="127" spans="1:43" s="6" customFormat="1" ht="22.5" customHeight="1">
      <c r="A127" s="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2"/>
      <c r="AB127" s="12"/>
      <c r="AC127" s="12"/>
      <c r="AD127" s="12"/>
      <c r="AE127" s="12"/>
      <c r="AF127" s="16"/>
      <c r="AG127" s="16"/>
      <c r="AL127" s="3"/>
      <c r="AM127" s="3"/>
      <c r="AN127" s="3"/>
      <c r="AO127" s="3"/>
      <c r="AP127" s="3"/>
      <c r="AQ127" s="3"/>
    </row>
    <row r="128" spans="1:43" s="6" customFormat="1" ht="22.5" customHeight="1">
      <c r="A128" s="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2"/>
      <c r="AB128" s="12"/>
      <c r="AC128" s="12"/>
      <c r="AD128" s="12"/>
      <c r="AE128" s="12"/>
      <c r="AF128" s="16"/>
      <c r="AG128" s="16"/>
      <c r="AL128" s="3"/>
      <c r="AM128" s="3"/>
      <c r="AN128" s="3"/>
      <c r="AO128" s="3"/>
      <c r="AP128" s="3"/>
      <c r="AQ128" s="3"/>
    </row>
    <row r="129" spans="1:43" s="6" customFormat="1" ht="22.5" customHeight="1">
      <c r="A129" s="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2"/>
      <c r="AB129" s="12"/>
      <c r="AC129" s="12"/>
      <c r="AD129" s="12"/>
      <c r="AE129" s="12"/>
      <c r="AF129" s="16"/>
      <c r="AG129" s="16"/>
      <c r="AL129" s="3"/>
      <c r="AM129" s="3"/>
      <c r="AN129" s="3"/>
      <c r="AO129" s="3"/>
      <c r="AP129" s="3"/>
      <c r="AQ129" s="3"/>
    </row>
    <row r="130" spans="1:43" s="6" customFormat="1" ht="22.5" customHeight="1">
      <c r="A130" s="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2"/>
      <c r="AB130" s="12"/>
      <c r="AC130" s="12"/>
      <c r="AD130" s="12"/>
      <c r="AE130" s="12"/>
      <c r="AF130" s="16"/>
      <c r="AG130" s="16"/>
      <c r="AL130" s="3"/>
      <c r="AM130" s="3"/>
      <c r="AN130" s="3"/>
      <c r="AO130" s="3"/>
      <c r="AP130" s="3"/>
      <c r="AQ130" s="3"/>
    </row>
    <row r="131" spans="1:43" s="6" customFormat="1" ht="22.5" customHeight="1">
      <c r="A131" s="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2"/>
      <c r="AB131" s="12"/>
      <c r="AC131" s="12"/>
      <c r="AD131" s="12"/>
      <c r="AE131" s="12"/>
      <c r="AF131" s="16"/>
      <c r="AG131" s="16"/>
      <c r="AL131" s="3"/>
      <c r="AM131" s="3"/>
      <c r="AN131" s="3"/>
      <c r="AO131" s="3"/>
      <c r="AP131" s="3"/>
      <c r="AQ131" s="3"/>
    </row>
    <row r="132" spans="1:43" s="6" customFormat="1" ht="22.5" customHeight="1">
      <c r="A132" s="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2"/>
      <c r="AB132" s="12"/>
      <c r="AC132" s="12"/>
      <c r="AD132" s="12"/>
      <c r="AE132" s="12"/>
      <c r="AF132" s="16"/>
      <c r="AG132" s="16"/>
      <c r="AL132" s="3"/>
      <c r="AM132" s="3"/>
      <c r="AN132" s="3"/>
      <c r="AO132" s="3"/>
      <c r="AP132" s="3"/>
      <c r="AQ132" s="3"/>
    </row>
    <row r="133" spans="1:43" s="6" customFormat="1" ht="22.5" customHeight="1">
      <c r="A133" s="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2"/>
      <c r="AB133" s="12"/>
      <c r="AC133" s="12"/>
      <c r="AD133" s="12"/>
      <c r="AE133" s="12"/>
      <c r="AF133" s="16"/>
      <c r="AG133" s="16"/>
      <c r="AL133" s="3"/>
      <c r="AM133" s="3"/>
      <c r="AN133" s="3"/>
      <c r="AO133" s="3"/>
      <c r="AP133" s="3"/>
      <c r="AQ133" s="3"/>
    </row>
    <row r="134" spans="1:43" s="6" customFormat="1" ht="22.5" customHeight="1">
      <c r="A134" s="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2"/>
      <c r="AB134" s="12"/>
      <c r="AC134" s="12"/>
      <c r="AD134" s="12"/>
      <c r="AE134" s="12"/>
      <c r="AF134" s="16"/>
      <c r="AG134" s="16"/>
      <c r="AL134" s="3"/>
      <c r="AM134" s="3"/>
      <c r="AN134" s="3"/>
      <c r="AO134" s="3"/>
      <c r="AP134" s="3"/>
      <c r="AQ134" s="3"/>
    </row>
    <row r="135" spans="1:43" s="6" customFormat="1" ht="22.5" customHeight="1">
      <c r="A135" s="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2"/>
      <c r="AB135" s="12"/>
      <c r="AC135" s="12"/>
      <c r="AD135" s="12"/>
      <c r="AE135" s="12"/>
      <c r="AF135" s="16"/>
      <c r="AG135" s="16"/>
      <c r="AL135" s="3"/>
      <c r="AM135" s="3"/>
      <c r="AN135" s="3"/>
      <c r="AO135" s="3"/>
      <c r="AP135" s="3"/>
      <c r="AQ135" s="3"/>
    </row>
    <row r="136" spans="1:43" s="6" customFormat="1" ht="22.5" customHeight="1">
      <c r="A136" s="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2"/>
      <c r="AB136" s="12"/>
      <c r="AC136" s="12"/>
      <c r="AD136" s="12"/>
      <c r="AE136" s="12"/>
      <c r="AF136" s="16"/>
      <c r="AG136" s="16"/>
      <c r="AL136" s="3"/>
      <c r="AM136" s="3"/>
      <c r="AN136" s="3"/>
      <c r="AO136" s="3"/>
      <c r="AP136" s="3"/>
      <c r="AQ136" s="3"/>
    </row>
    <row r="137" spans="1:43" s="6" customFormat="1" ht="22.5" customHeight="1">
      <c r="A137" s="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2"/>
      <c r="AB137" s="12"/>
      <c r="AC137" s="12"/>
      <c r="AD137" s="12"/>
      <c r="AE137" s="12"/>
      <c r="AF137" s="16"/>
      <c r="AG137" s="16"/>
      <c r="AL137" s="3"/>
      <c r="AM137" s="3"/>
      <c r="AN137" s="3"/>
      <c r="AO137" s="3"/>
      <c r="AP137" s="3"/>
      <c r="AQ137" s="3"/>
    </row>
    <row r="138" spans="1:43" s="6" customFormat="1" ht="22.5" customHeight="1">
      <c r="A138" s="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2"/>
      <c r="AB138" s="12"/>
      <c r="AC138" s="12"/>
      <c r="AD138" s="12"/>
      <c r="AE138" s="12"/>
      <c r="AF138" s="16"/>
      <c r="AG138" s="16"/>
      <c r="AL138" s="3"/>
      <c r="AM138" s="3"/>
      <c r="AN138" s="3"/>
      <c r="AO138" s="3"/>
      <c r="AP138" s="3"/>
      <c r="AQ138" s="3"/>
    </row>
    <row r="139" spans="1:43" s="6" customFormat="1" ht="22.5" customHeight="1">
      <c r="A139" s="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2"/>
      <c r="AB139" s="12"/>
      <c r="AC139" s="12"/>
      <c r="AD139" s="12"/>
      <c r="AE139" s="12"/>
      <c r="AF139" s="16"/>
      <c r="AG139" s="16"/>
      <c r="AL139" s="3"/>
      <c r="AM139" s="3"/>
      <c r="AN139" s="3"/>
      <c r="AO139" s="3"/>
      <c r="AP139" s="3"/>
      <c r="AQ139" s="3"/>
    </row>
    <row r="140" spans="1:43" s="6" customFormat="1" ht="22.5" customHeight="1">
      <c r="A140" s="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2"/>
      <c r="AB140" s="12"/>
      <c r="AC140" s="12"/>
      <c r="AD140" s="12"/>
      <c r="AE140" s="12"/>
      <c r="AF140" s="16"/>
      <c r="AG140" s="16"/>
      <c r="AL140" s="3"/>
      <c r="AM140" s="3"/>
      <c r="AN140" s="3"/>
      <c r="AO140" s="3"/>
      <c r="AP140" s="3"/>
      <c r="AQ140" s="3"/>
    </row>
    <row r="141" spans="1:43" s="6" customFormat="1" ht="22.5" customHeight="1">
      <c r="A141" s="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2"/>
      <c r="AB141" s="12"/>
      <c r="AC141" s="12"/>
      <c r="AD141" s="12"/>
      <c r="AE141" s="12"/>
      <c r="AF141" s="16"/>
      <c r="AG141" s="16"/>
      <c r="AL141" s="3"/>
      <c r="AM141" s="3"/>
      <c r="AN141" s="3"/>
      <c r="AO141" s="3"/>
      <c r="AP141" s="3"/>
      <c r="AQ141" s="3"/>
    </row>
    <row r="142" spans="1:43" s="6" customFormat="1" ht="22.5" customHeight="1">
      <c r="A142" s="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2"/>
      <c r="AB142" s="12"/>
      <c r="AC142" s="12"/>
      <c r="AD142" s="12"/>
      <c r="AE142" s="12"/>
      <c r="AF142" s="16"/>
      <c r="AG142" s="16"/>
      <c r="AL142" s="3"/>
      <c r="AM142" s="3"/>
      <c r="AN142" s="3"/>
      <c r="AO142" s="3"/>
      <c r="AP142" s="3"/>
      <c r="AQ142" s="3"/>
    </row>
    <row r="143" spans="1:43" s="6" customFormat="1" ht="22.5" customHeight="1">
      <c r="A143" s="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2"/>
      <c r="AB143" s="12"/>
      <c r="AC143" s="12"/>
      <c r="AD143" s="12"/>
      <c r="AE143" s="12"/>
      <c r="AF143" s="16"/>
      <c r="AG143" s="16"/>
      <c r="AL143" s="3"/>
      <c r="AM143" s="3"/>
      <c r="AN143" s="3"/>
      <c r="AO143" s="3"/>
      <c r="AP143" s="3"/>
      <c r="AQ143" s="3"/>
    </row>
    <row r="144" spans="1:43" s="6" customFormat="1" ht="22.5" customHeight="1">
      <c r="A144" s="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2"/>
      <c r="AB144" s="12"/>
      <c r="AC144" s="12"/>
      <c r="AD144" s="12"/>
      <c r="AE144" s="12"/>
      <c r="AF144" s="16"/>
      <c r="AG144" s="16"/>
      <c r="AL144" s="3"/>
      <c r="AM144" s="3"/>
      <c r="AN144" s="3"/>
      <c r="AO144" s="3"/>
      <c r="AP144" s="3"/>
      <c r="AQ144" s="3"/>
    </row>
    <row r="145" spans="1:43" s="6" customFormat="1" ht="22.5" customHeight="1">
      <c r="A145" s="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2"/>
      <c r="AB145" s="12"/>
      <c r="AC145" s="12"/>
      <c r="AD145" s="12"/>
      <c r="AE145" s="12"/>
      <c r="AF145" s="16"/>
      <c r="AG145" s="16"/>
      <c r="AL145" s="3"/>
      <c r="AM145" s="3"/>
      <c r="AN145" s="3"/>
      <c r="AO145" s="3"/>
      <c r="AP145" s="3"/>
      <c r="AQ145" s="3"/>
    </row>
    <row r="146" spans="1:43" s="6" customFormat="1" ht="22.5" customHeight="1">
      <c r="A146" s="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2"/>
      <c r="AB146" s="12"/>
      <c r="AC146" s="12"/>
      <c r="AD146" s="12"/>
      <c r="AE146" s="12"/>
      <c r="AF146" s="16"/>
      <c r="AG146" s="16"/>
      <c r="AL146" s="3"/>
      <c r="AM146" s="3"/>
      <c r="AN146" s="3"/>
      <c r="AO146" s="3"/>
      <c r="AP146" s="3"/>
      <c r="AQ146" s="3"/>
    </row>
    <row r="147" spans="1:43" s="6" customFormat="1" ht="22.5" customHeight="1">
      <c r="A147" s="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2"/>
      <c r="AB147" s="12"/>
      <c r="AC147" s="12"/>
      <c r="AD147" s="12"/>
      <c r="AE147" s="12"/>
      <c r="AF147" s="16"/>
      <c r="AG147" s="16"/>
      <c r="AL147" s="3"/>
      <c r="AM147" s="3"/>
      <c r="AN147" s="3"/>
      <c r="AO147" s="3"/>
      <c r="AP147" s="3"/>
      <c r="AQ147" s="3"/>
    </row>
    <row r="148" spans="1:43" s="6" customFormat="1" ht="22.5" customHeight="1">
      <c r="A148" s="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2"/>
      <c r="AB148" s="12"/>
      <c r="AC148" s="12"/>
      <c r="AD148" s="12"/>
      <c r="AE148" s="12"/>
      <c r="AF148" s="16"/>
      <c r="AG148" s="16"/>
      <c r="AL148" s="3"/>
      <c r="AM148" s="3"/>
      <c r="AN148" s="3"/>
      <c r="AO148" s="3"/>
      <c r="AP148" s="3"/>
      <c r="AQ148" s="3"/>
    </row>
    <row r="149" spans="1:43" s="6" customFormat="1" ht="22.5" customHeight="1">
      <c r="A149" s="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2"/>
      <c r="AB149" s="12"/>
      <c r="AC149" s="12"/>
      <c r="AD149" s="12"/>
      <c r="AE149" s="12"/>
      <c r="AF149" s="16"/>
      <c r="AG149" s="16"/>
      <c r="AL149" s="3"/>
      <c r="AM149" s="3"/>
      <c r="AN149" s="3"/>
      <c r="AO149" s="3"/>
      <c r="AP149" s="3"/>
      <c r="AQ149" s="3"/>
    </row>
    <row r="150" spans="1:43" s="6" customFormat="1" ht="22.5" customHeight="1">
      <c r="A150" s="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2"/>
      <c r="AB150" s="12"/>
      <c r="AC150" s="12"/>
      <c r="AD150" s="12"/>
      <c r="AE150" s="12"/>
      <c r="AF150" s="16"/>
      <c r="AG150" s="16"/>
      <c r="AL150" s="3"/>
      <c r="AM150" s="3"/>
      <c r="AN150" s="3"/>
      <c r="AO150" s="3"/>
      <c r="AP150" s="3"/>
      <c r="AQ150" s="3"/>
    </row>
    <row r="151" spans="1:43" s="6" customFormat="1" ht="22.5" customHeight="1">
      <c r="A151" s="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2"/>
      <c r="AB151" s="12"/>
      <c r="AC151" s="12"/>
      <c r="AD151" s="12"/>
      <c r="AE151" s="12"/>
      <c r="AF151" s="16"/>
      <c r="AG151" s="16"/>
      <c r="AL151" s="3"/>
      <c r="AM151" s="3"/>
      <c r="AN151" s="3"/>
      <c r="AO151" s="3"/>
      <c r="AP151" s="3"/>
      <c r="AQ151" s="3"/>
    </row>
    <row r="152" spans="1:43" s="6" customFormat="1" ht="22.5" customHeight="1">
      <c r="A152" s="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2"/>
      <c r="AB152" s="12"/>
      <c r="AC152" s="12"/>
      <c r="AD152" s="12"/>
      <c r="AE152" s="12"/>
      <c r="AF152" s="16"/>
      <c r="AG152" s="16"/>
      <c r="AL152" s="3"/>
      <c r="AM152" s="3"/>
      <c r="AN152" s="3"/>
      <c r="AO152" s="3"/>
      <c r="AP152" s="3"/>
      <c r="AQ152" s="3"/>
    </row>
    <row r="153" spans="1:43" s="6" customFormat="1" ht="22.5" customHeight="1">
      <c r="A153" s="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2"/>
      <c r="AB153" s="12"/>
      <c r="AC153" s="12"/>
      <c r="AD153" s="12"/>
      <c r="AE153" s="12"/>
      <c r="AF153" s="16"/>
      <c r="AG153" s="16"/>
      <c r="AL153" s="3"/>
      <c r="AM153" s="3"/>
      <c r="AN153" s="3"/>
      <c r="AO153" s="3"/>
      <c r="AP153" s="3"/>
      <c r="AQ153" s="3"/>
    </row>
    <row r="154" spans="1:43" s="6" customFormat="1" ht="22.5" customHeight="1">
      <c r="A154" s="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2"/>
      <c r="AB154" s="12"/>
      <c r="AC154" s="12"/>
      <c r="AD154" s="12"/>
      <c r="AE154" s="12"/>
      <c r="AF154" s="16"/>
      <c r="AG154" s="16"/>
      <c r="AL154" s="3"/>
      <c r="AM154" s="3"/>
      <c r="AN154" s="3"/>
      <c r="AO154" s="3"/>
      <c r="AP154" s="3"/>
      <c r="AQ154" s="3"/>
    </row>
    <row r="155" spans="1:43" s="6" customFormat="1" ht="22.5" customHeight="1">
      <c r="A155" s="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2"/>
      <c r="AB155" s="12"/>
      <c r="AC155" s="12"/>
      <c r="AD155" s="12"/>
      <c r="AE155" s="12"/>
      <c r="AF155" s="16"/>
      <c r="AG155" s="16"/>
      <c r="AL155" s="3"/>
      <c r="AM155" s="3"/>
      <c r="AN155" s="3"/>
      <c r="AO155" s="3"/>
      <c r="AP155" s="3"/>
      <c r="AQ155" s="3"/>
    </row>
    <row r="156" spans="1:43" s="6" customFormat="1" ht="22.5" customHeight="1">
      <c r="A156" s="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2"/>
      <c r="AB156" s="12"/>
      <c r="AC156" s="12"/>
      <c r="AD156" s="12"/>
      <c r="AE156" s="12"/>
      <c r="AF156" s="16"/>
      <c r="AG156" s="16"/>
      <c r="AL156" s="3"/>
      <c r="AM156" s="3"/>
      <c r="AN156" s="3"/>
      <c r="AO156" s="3"/>
      <c r="AP156" s="3"/>
      <c r="AQ156" s="3"/>
    </row>
    <row r="157" spans="1:43" s="6" customFormat="1" ht="22.5" customHeight="1">
      <c r="A157" s="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2"/>
      <c r="AB157" s="12"/>
      <c r="AC157" s="12"/>
      <c r="AD157" s="12"/>
      <c r="AE157" s="12"/>
      <c r="AF157" s="16"/>
      <c r="AG157" s="16"/>
      <c r="AL157" s="3"/>
      <c r="AM157" s="3"/>
      <c r="AN157" s="3"/>
      <c r="AO157" s="3"/>
      <c r="AP157" s="3"/>
      <c r="AQ157" s="3"/>
    </row>
    <row r="158" spans="1:43" s="6" customFormat="1" ht="22.5" customHeight="1">
      <c r="A158" s="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2"/>
      <c r="AB158" s="12"/>
      <c r="AC158" s="12"/>
      <c r="AD158" s="12"/>
      <c r="AE158" s="12"/>
      <c r="AF158" s="16"/>
      <c r="AG158" s="16"/>
      <c r="AL158" s="3"/>
      <c r="AM158" s="3"/>
      <c r="AN158" s="3"/>
      <c r="AO158" s="3"/>
      <c r="AP158" s="3"/>
      <c r="AQ158" s="3"/>
    </row>
    <row r="159" spans="1:43" s="6" customFormat="1" ht="22.5" customHeight="1">
      <c r="A159" s="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2"/>
      <c r="AB159" s="12"/>
      <c r="AC159" s="12"/>
      <c r="AD159" s="12"/>
      <c r="AE159" s="12"/>
      <c r="AF159" s="16"/>
      <c r="AG159" s="16"/>
      <c r="AL159" s="3"/>
      <c r="AM159" s="3"/>
      <c r="AN159" s="3"/>
      <c r="AO159" s="3"/>
      <c r="AP159" s="3"/>
      <c r="AQ159" s="3"/>
    </row>
    <row r="160" spans="1:43" s="6" customFormat="1" ht="22.5" customHeight="1">
      <c r="A160" s="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2"/>
      <c r="AB160" s="12"/>
      <c r="AC160" s="12"/>
      <c r="AD160" s="12"/>
      <c r="AE160" s="12"/>
      <c r="AF160" s="16"/>
      <c r="AG160" s="16"/>
      <c r="AL160" s="3"/>
      <c r="AM160" s="3"/>
      <c r="AN160" s="3"/>
      <c r="AO160" s="3"/>
      <c r="AP160" s="3"/>
      <c r="AQ160" s="3"/>
    </row>
    <row r="161" spans="1:43" s="6" customFormat="1" ht="22.5" customHeight="1">
      <c r="A161" s="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2"/>
      <c r="AB161" s="12"/>
      <c r="AC161" s="12"/>
      <c r="AD161" s="12"/>
      <c r="AE161" s="12"/>
      <c r="AF161" s="16"/>
      <c r="AG161" s="16"/>
      <c r="AL161" s="3"/>
      <c r="AM161" s="3"/>
      <c r="AN161" s="3"/>
      <c r="AO161" s="3"/>
      <c r="AP161" s="3"/>
      <c r="AQ161" s="3"/>
    </row>
    <row r="162" spans="1:43" s="6" customFormat="1" ht="22.5" customHeight="1">
      <c r="A162" s="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2"/>
      <c r="AB162" s="12"/>
      <c r="AC162" s="12"/>
      <c r="AD162" s="12"/>
      <c r="AE162" s="12"/>
      <c r="AF162" s="16"/>
      <c r="AG162" s="16"/>
      <c r="AL162" s="3"/>
      <c r="AM162" s="3"/>
      <c r="AN162" s="3"/>
      <c r="AO162" s="3"/>
      <c r="AP162" s="3"/>
      <c r="AQ162" s="3"/>
    </row>
    <row r="163" spans="1:43" s="6" customFormat="1" ht="22.5" customHeight="1">
      <c r="A163" s="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2"/>
      <c r="AB163" s="12"/>
      <c r="AC163" s="12"/>
      <c r="AD163" s="12"/>
      <c r="AE163" s="12"/>
      <c r="AF163" s="16"/>
      <c r="AG163" s="16"/>
      <c r="AL163" s="3"/>
      <c r="AM163" s="3"/>
      <c r="AN163" s="3"/>
      <c r="AO163" s="3"/>
      <c r="AP163" s="3"/>
      <c r="AQ163" s="3"/>
    </row>
    <row r="164" spans="1:43" s="6" customFormat="1" ht="22.5" customHeight="1">
      <c r="A164" s="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2"/>
      <c r="AB164" s="12"/>
      <c r="AC164" s="12"/>
      <c r="AD164" s="12"/>
      <c r="AE164" s="12"/>
      <c r="AF164" s="16"/>
      <c r="AG164" s="16"/>
      <c r="AL164" s="3"/>
      <c r="AM164" s="3"/>
      <c r="AN164" s="3"/>
      <c r="AO164" s="3"/>
      <c r="AP164" s="3"/>
      <c r="AQ164" s="3"/>
    </row>
    <row r="165" spans="1:43" s="6" customFormat="1" ht="22.5" customHeight="1">
      <c r="A165" s="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2"/>
      <c r="AB165" s="12"/>
      <c r="AC165" s="12"/>
      <c r="AD165" s="12"/>
      <c r="AE165" s="12"/>
      <c r="AF165" s="16"/>
      <c r="AG165" s="16"/>
      <c r="AL165" s="3"/>
      <c r="AM165" s="3"/>
      <c r="AN165" s="3"/>
      <c r="AO165" s="3"/>
      <c r="AP165" s="3"/>
      <c r="AQ165" s="3"/>
    </row>
    <row r="166" spans="1:43" s="6" customFormat="1" ht="22.5" customHeight="1">
      <c r="A166" s="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2"/>
      <c r="AB166" s="12"/>
      <c r="AC166" s="12"/>
      <c r="AD166" s="12"/>
      <c r="AE166" s="12"/>
      <c r="AF166" s="16"/>
      <c r="AG166" s="16"/>
      <c r="AL166" s="3"/>
      <c r="AM166" s="3"/>
      <c r="AN166" s="3"/>
      <c r="AO166" s="3"/>
      <c r="AP166" s="3"/>
      <c r="AQ166" s="3"/>
    </row>
    <row r="167" spans="1:43" s="6" customFormat="1" ht="22.5" customHeight="1">
      <c r="A167" s="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2"/>
      <c r="AB167" s="12"/>
      <c r="AC167" s="12"/>
      <c r="AD167" s="12"/>
      <c r="AE167" s="12"/>
      <c r="AF167" s="16"/>
      <c r="AG167" s="16"/>
      <c r="AL167" s="3"/>
      <c r="AM167" s="3"/>
      <c r="AN167" s="3"/>
      <c r="AO167" s="3"/>
      <c r="AP167" s="3"/>
      <c r="AQ167" s="3"/>
    </row>
    <row r="168" spans="1:43" s="6" customFormat="1" ht="22.5" customHeight="1">
      <c r="A168" s="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2"/>
      <c r="AB168" s="12"/>
      <c r="AC168" s="12"/>
      <c r="AD168" s="12"/>
      <c r="AE168" s="12"/>
      <c r="AF168" s="16"/>
      <c r="AG168" s="16"/>
      <c r="AL168" s="3"/>
      <c r="AM168" s="3"/>
      <c r="AN168" s="3"/>
      <c r="AO168" s="3"/>
      <c r="AP168" s="3"/>
      <c r="AQ168" s="3"/>
    </row>
    <row r="169" spans="1:43" s="6" customFormat="1" ht="22.5" customHeight="1">
      <c r="A169" s="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2"/>
      <c r="AB169" s="12"/>
      <c r="AC169" s="12"/>
      <c r="AD169" s="12"/>
      <c r="AE169" s="12"/>
      <c r="AF169" s="16"/>
      <c r="AG169" s="16"/>
      <c r="AL169" s="3"/>
      <c r="AM169" s="3"/>
      <c r="AN169" s="3"/>
      <c r="AO169" s="3"/>
      <c r="AP169" s="3"/>
      <c r="AQ169" s="3"/>
    </row>
    <row r="170" spans="1:43" s="6" customFormat="1" ht="22.5" customHeight="1">
      <c r="A170" s="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2"/>
      <c r="AB170" s="12"/>
      <c r="AC170" s="12"/>
      <c r="AD170" s="12"/>
      <c r="AE170" s="12"/>
      <c r="AF170" s="16"/>
      <c r="AG170" s="16"/>
      <c r="AL170" s="3"/>
      <c r="AM170" s="3"/>
      <c r="AN170" s="3"/>
      <c r="AO170" s="3"/>
      <c r="AP170" s="3"/>
      <c r="AQ170" s="3"/>
    </row>
    <row r="171" spans="1:43" s="6" customFormat="1" ht="22.5" customHeight="1">
      <c r="A171" s="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2"/>
      <c r="AB171" s="12"/>
      <c r="AC171" s="12"/>
      <c r="AD171" s="12"/>
      <c r="AE171" s="12"/>
      <c r="AF171" s="16"/>
      <c r="AG171" s="16"/>
      <c r="AL171" s="3"/>
      <c r="AM171" s="3"/>
      <c r="AN171" s="3"/>
      <c r="AO171" s="3"/>
      <c r="AP171" s="3"/>
      <c r="AQ171" s="3"/>
    </row>
    <row r="172" spans="1:43" s="6" customFormat="1" ht="22.5" customHeight="1">
      <c r="A172" s="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2"/>
      <c r="AB172" s="12"/>
      <c r="AC172" s="12"/>
      <c r="AD172" s="12"/>
      <c r="AE172" s="12"/>
      <c r="AF172" s="16"/>
      <c r="AG172" s="16"/>
      <c r="AL172" s="3"/>
      <c r="AM172" s="3"/>
      <c r="AN172" s="3"/>
      <c r="AO172" s="3"/>
      <c r="AP172" s="3"/>
      <c r="AQ172" s="3"/>
    </row>
    <row r="173" spans="1:43" s="6" customFormat="1" ht="22.5" customHeight="1">
      <c r="A173" s="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2"/>
      <c r="AB173" s="12"/>
      <c r="AC173" s="12"/>
      <c r="AD173" s="12"/>
      <c r="AE173" s="12"/>
      <c r="AF173" s="16"/>
      <c r="AG173" s="16"/>
      <c r="AL173" s="3"/>
      <c r="AM173" s="3"/>
      <c r="AN173" s="3"/>
      <c r="AO173" s="3"/>
      <c r="AP173" s="3"/>
      <c r="AQ173" s="3"/>
    </row>
    <row r="174" spans="1:43" s="6" customFormat="1" ht="22.5" customHeight="1">
      <c r="A174" s="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2"/>
      <c r="AB174" s="12"/>
      <c r="AC174" s="12"/>
      <c r="AD174" s="12"/>
      <c r="AE174" s="12"/>
      <c r="AF174" s="16"/>
      <c r="AG174" s="16"/>
      <c r="AL174" s="3"/>
      <c r="AM174" s="3"/>
      <c r="AN174" s="3"/>
      <c r="AO174" s="3"/>
      <c r="AP174" s="3"/>
      <c r="AQ174" s="3"/>
    </row>
    <row r="175" spans="1:43" s="6" customFormat="1" ht="22.5" customHeight="1">
      <c r="A175" s="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2"/>
      <c r="AB175" s="12"/>
      <c r="AC175" s="12"/>
      <c r="AD175" s="12"/>
      <c r="AE175" s="12"/>
      <c r="AF175" s="16"/>
      <c r="AG175" s="16"/>
      <c r="AL175" s="3"/>
      <c r="AM175" s="3"/>
      <c r="AN175" s="3"/>
      <c r="AO175" s="3"/>
      <c r="AP175" s="3"/>
      <c r="AQ175" s="3"/>
    </row>
    <row r="176" spans="1:43" s="6" customFormat="1" ht="22.5" customHeight="1">
      <c r="A176" s="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2"/>
      <c r="AB176" s="12"/>
      <c r="AC176" s="12"/>
      <c r="AD176" s="12"/>
      <c r="AE176" s="12"/>
      <c r="AF176" s="16"/>
      <c r="AG176" s="16"/>
      <c r="AL176" s="3"/>
      <c r="AM176" s="3"/>
      <c r="AN176" s="3"/>
      <c r="AO176" s="3"/>
      <c r="AP176" s="3"/>
      <c r="AQ176" s="3"/>
    </row>
    <row r="177" spans="1:43" s="6" customFormat="1" ht="22.5" customHeight="1">
      <c r="A177" s="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2"/>
      <c r="AB177" s="12"/>
      <c r="AC177" s="12"/>
      <c r="AD177" s="12"/>
      <c r="AE177" s="12"/>
      <c r="AF177" s="16"/>
      <c r="AG177" s="16"/>
      <c r="AL177" s="3"/>
      <c r="AM177" s="3"/>
      <c r="AN177" s="3"/>
      <c r="AO177" s="3"/>
      <c r="AP177" s="3"/>
      <c r="AQ177" s="3"/>
    </row>
    <row r="178" spans="1:43" s="6" customFormat="1" ht="22.5" customHeight="1">
      <c r="A178" s="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2"/>
      <c r="AB178" s="12"/>
      <c r="AC178" s="12"/>
      <c r="AD178" s="12"/>
      <c r="AE178" s="12"/>
      <c r="AF178" s="16"/>
      <c r="AG178" s="16"/>
      <c r="AL178" s="3"/>
      <c r="AM178" s="3"/>
      <c r="AN178" s="3"/>
      <c r="AO178" s="3"/>
      <c r="AP178" s="3"/>
      <c r="AQ178" s="3"/>
    </row>
    <row r="179" spans="1:43" s="6" customFormat="1" ht="22.5" customHeight="1">
      <c r="A179" s="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2"/>
      <c r="AB179" s="12"/>
      <c r="AC179" s="12"/>
      <c r="AD179" s="12"/>
      <c r="AE179" s="12"/>
      <c r="AF179" s="16"/>
      <c r="AG179" s="16"/>
      <c r="AL179" s="3"/>
      <c r="AM179" s="3"/>
      <c r="AN179" s="3"/>
      <c r="AO179" s="3"/>
      <c r="AP179" s="3"/>
      <c r="AQ179" s="3"/>
    </row>
    <row r="180" spans="1:43" s="6" customFormat="1" ht="22.5" customHeight="1">
      <c r="A180" s="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2"/>
      <c r="AB180" s="12"/>
      <c r="AC180" s="12"/>
      <c r="AD180" s="12"/>
      <c r="AE180" s="12"/>
      <c r="AF180" s="16"/>
      <c r="AG180" s="16"/>
      <c r="AL180" s="3"/>
      <c r="AM180" s="3"/>
      <c r="AN180" s="3"/>
      <c r="AO180" s="3"/>
      <c r="AP180" s="3"/>
      <c r="AQ180" s="3"/>
    </row>
    <row r="181" spans="1:43" s="6" customFormat="1" ht="22.5" customHeight="1">
      <c r="A181" s="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2"/>
      <c r="AB181" s="12"/>
      <c r="AC181" s="12"/>
      <c r="AD181" s="12"/>
      <c r="AE181" s="12"/>
      <c r="AF181" s="16"/>
      <c r="AG181" s="16"/>
      <c r="AL181" s="3"/>
      <c r="AM181" s="3"/>
      <c r="AN181" s="3"/>
      <c r="AO181" s="3"/>
      <c r="AP181" s="3"/>
      <c r="AQ181" s="3"/>
    </row>
    <row r="182" spans="1:43" s="6" customFormat="1" ht="22.5" customHeight="1">
      <c r="A182" s="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2"/>
      <c r="AB182" s="12"/>
      <c r="AC182" s="12"/>
      <c r="AD182" s="12"/>
      <c r="AE182" s="12"/>
      <c r="AF182" s="16"/>
      <c r="AG182" s="16"/>
      <c r="AL182" s="3"/>
      <c r="AM182" s="3"/>
      <c r="AN182" s="3"/>
      <c r="AO182" s="3"/>
      <c r="AP182" s="3"/>
      <c r="AQ182" s="3"/>
    </row>
    <row r="183" spans="1:43" s="6" customFormat="1" ht="22.5" customHeight="1">
      <c r="A183" s="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2"/>
      <c r="AB183" s="12"/>
      <c r="AC183" s="12"/>
      <c r="AD183" s="12"/>
      <c r="AE183" s="12"/>
      <c r="AF183" s="16"/>
      <c r="AG183" s="16"/>
      <c r="AL183" s="3"/>
      <c r="AM183" s="3"/>
      <c r="AN183" s="3"/>
      <c r="AO183" s="3"/>
      <c r="AP183" s="3"/>
      <c r="AQ183" s="3"/>
    </row>
    <row r="184" spans="1:43" s="6" customFormat="1" ht="22.5" customHeight="1">
      <c r="A184" s="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2"/>
      <c r="AB184" s="12"/>
      <c r="AC184" s="12"/>
      <c r="AD184" s="12"/>
      <c r="AE184" s="12"/>
      <c r="AF184" s="16"/>
      <c r="AG184" s="16"/>
      <c r="AL184" s="3"/>
      <c r="AM184" s="3"/>
      <c r="AN184" s="3"/>
      <c r="AO184" s="3"/>
      <c r="AP184" s="3"/>
      <c r="AQ184" s="3"/>
    </row>
    <row r="185" spans="1:43" s="6" customFormat="1" ht="22.5" customHeight="1">
      <c r="A185" s="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2"/>
      <c r="AB185" s="12"/>
      <c r="AC185" s="12"/>
      <c r="AD185" s="12"/>
      <c r="AE185" s="12"/>
      <c r="AF185" s="16"/>
      <c r="AG185" s="16"/>
      <c r="AL185" s="3"/>
      <c r="AM185" s="3"/>
      <c r="AN185" s="3"/>
      <c r="AO185" s="3"/>
      <c r="AP185" s="3"/>
      <c r="AQ185" s="3"/>
    </row>
    <row r="186" spans="1:43" s="6" customFormat="1" ht="22.5" customHeight="1">
      <c r="A186" s="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2"/>
      <c r="AB186" s="12"/>
      <c r="AC186" s="12"/>
      <c r="AD186" s="12"/>
      <c r="AE186" s="12"/>
      <c r="AF186" s="16"/>
      <c r="AG186" s="16"/>
      <c r="AL186" s="3"/>
      <c r="AM186" s="3"/>
      <c r="AN186" s="3"/>
      <c r="AO186" s="3"/>
      <c r="AP186" s="3"/>
      <c r="AQ186" s="3"/>
    </row>
    <row r="187" spans="1:43" s="6" customFormat="1" ht="22.5" customHeight="1">
      <c r="A187" s="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2"/>
      <c r="AB187" s="12"/>
      <c r="AC187" s="12"/>
      <c r="AD187" s="12"/>
      <c r="AE187" s="12"/>
      <c r="AF187" s="16"/>
      <c r="AG187" s="16"/>
      <c r="AL187" s="3"/>
      <c r="AM187" s="3"/>
      <c r="AN187" s="3"/>
      <c r="AO187" s="3"/>
      <c r="AP187" s="3"/>
      <c r="AQ187" s="3"/>
    </row>
    <row r="188" spans="1:43" s="6" customFormat="1" ht="22.5" customHeight="1">
      <c r="A188" s="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2"/>
      <c r="AB188" s="12"/>
      <c r="AC188" s="12"/>
      <c r="AD188" s="12"/>
      <c r="AE188" s="12"/>
      <c r="AF188" s="16"/>
      <c r="AG188" s="16"/>
      <c r="AL188" s="3"/>
      <c r="AM188" s="3"/>
      <c r="AN188" s="3"/>
      <c r="AO188" s="3"/>
      <c r="AP188" s="3"/>
      <c r="AQ188" s="3"/>
    </row>
    <row r="189" spans="1:43" s="6" customFormat="1" ht="22.5" customHeight="1">
      <c r="A189" s="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2"/>
      <c r="AB189" s="12"/>
      <c r="AC189" s="12"/>
      <c r="AD189" s="12"/>
      <c r="AE189" s="12"/>
      <c r="AF189" s="16"/>
      <c r="AG189" s="16"/>
      <c r="AL189" s="3"/>
      <c r="AM189" s="3"/>
      <c r="AN189" s="3"/>
      <c r="AO189" s="3"/>
      <c r="AP189" s="3"/>
      <c r="AQ189" s="3"/>
    </row>
    <row r="190" spans="1:43" s="6" customFormat="1" ht="22.5" customHeight="1">
      <c r="A190" s="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2"/>
      <c r="AB190" s="12"/>
      <c r="AC190" s="12"/>
      <c r="AD190" s="12"/>
      <c r="AE190" s="12"/>
      <c r="AF190" s="16"/>
      <c r="AG190" s="16"/>
      <c r="AL190" s="3"/>
      <c r="AM190" s="3"/>
      <c r="AN190" s="3"/>
      <c r="AO190" s="3"/>
      <c r="AP190" s="3"/>
      <c r="AQ190" s="3"/>
    </row>
    <row r="191" spans="1:43" s="6" customFormat="1" ht="22.5" customHeight="1">
      <c r="A191" s="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2"/>
      <c r="AB191" s="12"/>
      <c r="AC191" s="12"/>
      <c r="AD191" s="12"/>
      <c r="AE191" s="12"/>
      <c r="AF191" s="16"/>
      <c r="AG191" s="16"/>
      <c r="AL191" s="3"/>
      <c r="AM191" s="3"/>
      <c r="AN191" s="3"/>
      <c r="AO191" s="3"/>
      <c r="AP191" s="3"/>
      <c r="AQ191" s="3"/>
    </row>
    <row r="192" spans="1:43" s="6" customFormat="1" ht="22.5" customHeight="1">
      <c r="A192" s="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2"/>
      <c r="AB192" s="12"/>
      <c r="AC192" s="12"/>
      <c r="AD192" s="12"/>
      <c r="AE192" s="12"/>
      <c r="AF192" s="16"/>
      <c r="AG192" s="16"/>
      <c r="AL192" s="3"/>
      <c r="AM192" s="3"/>
      <c r="AN192" s="3"/>
      <c r="AO192" s="3"/>
      <c r="AP192" s="3"/>
      <c r="AQ192" s="3"/>
    </row>
    <row r="193" spans="1:43" s="6" customFormat="1" ht="22.5" customHeight="1">
      <c r="A193" s="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2"/>
      <c r="AB193" s="12"/>
      <c r="AC193" s="12"/>
      <c r="AD193" s="12"/>
      <c r="AE193" s="12"/>
      <c r="AF193" s="16"/>
      <c r="AG193" s="16"/>
      <c r="AL193" s="3"/>
      <c r="AM193" s="3"/>
      <c r="AN193" s="3"/>
      <c r="AO193" s="3"/>
      <c r="AP193" s="3"/>
      <c r="AQ193" s="3"/>
    </row>
    <row r="194" spans="1:43" s="6" customFormat="1" ht="22.5" customHeight="1">
      <c r="A194" s="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2"/>
      <c r="AB194" s="12"/>
      <c r="AC194" s="12"/>
      <c r="AD194" s="12"/>
      <c r="AE194" s="12"/>
      <c r="AF194" s="16"/>
      <c r="AG194" s="16"/>
      <c r="AL194" s="3"/>
      <c r="AM194" s="3"/>
      <c r="AN194" s="3"/>
      <c r="AO194" s="3"/>
      <c r="AP194" s="3"/>
      <c r="AQ194" s="3"/>
    </row>
    <row r="195" spans="1:43" s="6" customFormat="1" ht="22.5" customHeight="1">
      <c r="A195" s="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2"/>
      <c r="AB195" s="12"/>
      <c r="AC195" s="12"/>
      <c r="AD195" s="12"/>
      <c r="AE195" s="12"/>
      <c r="AF195" s="16"/>
      <c r="AG195" s="16"/>
      <c r="AL195" s="3"/>
      <c r="AM195" s="3"/>
      <c r="AN195" s="3"/>
      <c r="AO195" s="3"/>
      <c r="AP195" s="3"/>
      <c r="AQ195" s="3"/>
    </row>
    <row r="196" spans="1:43" s="6" customFormat="1" ht="22.5" customHeight="1">
      <c r="A196" s="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2"/>
      <c r="AB196" s="12"/>
      <c r="AC196" s="12"/>
      <c r="AD196" s="12"/>
      <c r="AE196" s="12"/>
      <c r="AF196" s="16"/>
      <c r="AG196" s="16"/>
      <c r="AL196" s="3"/>
      <c r="AM196" s="3"/>
      <c r="AN196" s="3"/>
      <c r="AO196" s="3"/>
      <c r="AP196" s="3"/>
      <c r="AQ196" s="3"/>
    </row>
    <row r="197" spans="1:43" s="6" customFormat="1" ht="22.5" customHeight="1">
      <c r="A197" s="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2"/>
      <c r="AB197" s="12"/>
      <c r="AC197" s="12"/>
      <c r="AD197" s="12"/>
      <c r="AE197" s="12"/>
      <c r="AF197" s="16"/>
      <c r="AG197" s="16"/>
      <c r="AL197" s="3"/>
      <c r="AM197" s="3"/>
      <c r="AN197" s="3"/>
      <c r="AO197" s="3"/>
      <c r="AP197" s="3"/>
      <c r="AQ197" s="3"/>
    </row>
    <row r="198" spans="1:43" s="6" customFormat="1" ht="22.5" customHeight="1">
      <c r="A198" s="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2"/>
      <c r="AB198" s="12"/>
      <c r="AC198" s="12"/>
      <c r="AD198" s="12"/>
      <c r="AE198" s="12"/>
      <c r="AF198" s="16"/>
      <c r="AG198" s="16"/>
      <c r="AL198" s="3"/>
      <c r="AM198" s="3"/>
      <c r="AN198" s="3"/>
      <c r="AO198" s="3"/>
      <c r="AP198" s="3"/>
      <c r="AQ198" s="3"/>
    </row>
    <row r="199" spans="1:43" s="6" customFormat="1" ht="22.5" customHeight="1">
      <c r="A199" s="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2"/>
      <c r="AB199" s="12"/>
      <c r="AC199" s="12"/>
      <c r="AD199" s="12"/>
      <c r="AE199" s="12"/>
      <c r="AF199" s="16"/>
      <c r="AG199" s="16"/>
      <c r="AL199" s="3"/>
      <c r="AM199" s="3"/>
      <c r="AN199" s="3"/>
      <c r="AO199" s="3"/>
      <c r="AP199" s="3"/>
      <c r="AQ199" s="3"/>
    </row>
    <row r="200" spans="1:43" s="6" customFormat="1" ht="17.25" customHeight="1">
      <c r="A200" s="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2"/>
      <c r="AB200" s="12"/>
      <c r="AC200" s="12"/>
      <c r="AD200" s="12"/>
      <c r="AE200" s="12"/>
      <c r="AF200" s="16"/>
      <c r="AG200" s="16"/>
      <c r="AL200" s="3"/>
      <c r="AM200" s="3"/>
      <c r="AN200" s="3"/>
      <c r="AO200" s="3"/>
      <c r="AP200" s="3"/>
      <c r="AQ200" s="3"/>
    </row>
    <row r="201" spans="1:43" s="6" customFormat="1" ht="17.25" customHeight="1">
      <c r="A201" s="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2"/>
      <c r="AB201" s="12"/>
      <c r="AC201" s="12"/>
      <c r="AD201" s="12"/>
      <c r="AE201" s="12"/>
      <c r="AF201" s="16"/>
      <c r="AG201" s="16"/>
      <c r="AL201" s="3"/>
      <c r="AM201" s="3"/>
      <c r="AN201" s="3"/>
      <c r="AO201" s="3"/>
      <c r="AP201" s="3"/>
      <c r="AQ201" s="3"/>
    </row>
    <row r="202" spans="1:43" s="6" customFormat="1" ht="17.25" customHeight="1">
      <c r="A202" s="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2"/>
      <c r="AB202" s="12"/>
      <c r="AC202" s="12"/>
      <c r="AD202" s="12"/>
      <c r="AE202" s="12"/>
      <c r="AF202" s="16"/>
      <c r="AG202" s="16"/>
      <c r="AL202" s="3"/>
      <c r="AM202" s="3"/>
      <c r="AN202" s="3"/>
      <c r="AO202" s="3"/>
      <c r="AP202" s="3"/>
      <c r="AQ202" s="3"/>
    </row>
    <row r="203" spans="1:43" s="6" customFormat="1" ht="17.25" customHeight="1">
      <c r="A203" s="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2"/>
      <c r="AB203" s="12"/>
      <c r="AC203" s="12"/>
      <c r="AD203" s="12"/>
      <c r="AE203" s="12"/>
      <c r="AF203" s="16"/>
      <c r="AG203" s="16"/>
      <c r="AL203" s="3"/>
      <c r="AM203" s="3"/>
      <c r="AN203" s="3"/>
      <c r="AO203" s="3"/>
      <c r="AP203" s="3"/>
      <c r="AQ203" s="3"/>
    </row>
    <row r="204" spans="1:43" s="6" customFormat="1" ht="17.25" customHeight="1">
      <c r="A204" s="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2"/>
      <c r="AB204" s="12"/>
      <c r="AC204" s="12"/>
      <c r="AD204" s="12"/>
      <c r="AE204" s="12"/>
      <c r="AF204" s="16"/>
      <c r="AG204" s="16"/>
      <c r="AL204" s="3"/>
      <c r="AM204" s="3"/>
      <c r="AN204" s="3"/>
      <c r="AO204" s="3"/>
      <c r="AP204" s="3"/>
      <c r="AQ204" s="3"/>
    </row>
    <row r="205" spans="1:43" s="6" customFormat="1" ht="17.25" customHeight="1">
      <c r="A205" s="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2"/>
      <c r="AB205" s="12"/>
      <c r="AC205" s="12"/>
      <c r="AD205" s="12"/>
      <c r="AE205" s="12"/>
      <c r="AF205" s="16"/>
      <c r="AG205" s="16"/>
      <c r="AL205" s="3"/>
      <c r="AM205" s="3"/>
      <c r="AN205" s="3"/>
      <c r="AO205" s="3"/>
      <c r="AP205" s="3"/>
      <c r="AQ205" s="3"/>
    </row>
    <row r="206" spans="1:43" s="6" customFormat="1" ht="17.25" customHeight="1">
      <c r="A206" s="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2"/>
      <c r="AB206" s="12"/>
      <c r="AC206" s="12"/>
      <c r="AD206" s="12"/>
      <c r="AE206" s="12"/>
      <c r="AF206" s="16"/>
      <c r="AG206" s="16"/>
      <c r="AL206" s="3"/>
      <c r="AM206" s="3"/>
      <c r="AN206" s="3"/>
      <c r="AO206" s="3"/>
      <c r="AP206" s="3"/>
      <c r="AQ206" s="3"/>
    </row>
    <row r="207" spans="1:43" s="6" customFormat="1" ht="17.25" customHeight="1">
      <c r="A207" s="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2"/>
      <c r="AB207" s="12"/>
      <c r="AC207" s="12"/>
      <c r="AD207" s="12"/>
      <c r="AE207" s="12"/>
      <c r="AF207" s="16"/>
      <c r="AG207" s="16"/>
      <c r="AL207" s="3"/>
      <c r="AM207" s="3"/>
      <c r="AN207" s="3"/>
      <c r="AO207" s="3"/>
      <c r="AP207" s="3"/>
      <c r="AQ207" s="3"/>
    </row>
    <row r="208" spans="1:43" s="6" customFormat="1" ht="17.25" customHeight="1">
      <c r="A208" s="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2"/>
      <c r="AB208" s="12"/>
      <c r="AC208" s="12"/>
      <c r="AD208" s="12"/>
      <c r="AE208" s="12"/>
      <c r="AF208" s="16"/>
      <c r="AG208" s="16"/>
      <c r="AL208" s="3"/>
      <c r="AM208" s="3"/>
      <c r="AN208" s="3"/>
      <c r="AO208" s="3"/>
      <c r="AP208" s="3"/>
      <c r="AQ208" s="3"/>
    </row>
    <row r="209" spans="1:43" s="6" customFormat="1" ht="17.25" customHeight="1">
      <c r="A209" s="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2"/>
      <c r="AB209" s="12"/>
      <c r="AC209" s="12"/>
      <c r="AD209" s="12"/>
      <c r="AE209" s="12"/>
      <c r="AF209" s="16"/>
      <c r="AG209" s="16"/>
      <c r="AL209" s="3"/>
      <c r="AM209" s="3"/>
      <c r="AN209" s="3"/>
      <c r="AO209" s="3"/>
      <c r="AP209" s="3"/>
      <c r="AQ209" s="3"/>
    </row>
    <row r="210" spans="1:43" s="6" customFormat="1" ht="17.25" customHeight="1">
      <c r="A210" s="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2"/>
      <c r="AB210" s="12"/>
      <c r="AC210" s="12"/>
      <c r="AD210" s="12"/>
      <c r="AE210" s="12"/>
      <c r="AF210" s="16"/>
      <c r="AG210" s="16"/>
      <c r="AL210" s="3"/>
      <c r="AM210" s="3"/>
      <c r="AN210" s="3"/>
      <c r="AO210" s="3"/>
      <c r="AP210" s="3"/>
      <c r="AQ210" s="3"/>
    </row>
    <row r="211" spans="1:43" s="6" customFormat="1" ht="17.25" customHeight="1">
      <c r="A211" s="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2"/>
      <c r="AB211" s="12"/>
      <c r="AC211" s="12"/>
      <c r="AD211" s="12"/>
      <c r="AE211" s="12"/>
      <c r="AF211" s="16"/>
      <c r="AG211" s="16"/>
      <c r="AL211" s="3"/>
      <c r="AM211" s="3"/>
      <c r="AN211" s="3"/>
      <c r="AO211" s="3"/>
      <c r="AP211" s="3"/>
      <c r="AQ211" s="3"/>
    </row>
    <row r="212" spans="1:43" s="6" customFormat="1" ht="17.25" customHeight="1">
      <c r="A212" s="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2"/>
      <c r="AB212" s="12"/>
      <c r="AC212" s="12"/>
      <c r="AD212" s="12"/>
      <c r="AE212" s="12"/>
      <c r="AF212" s="16"/>
      <c r="AG212" s="16"/>
      <c r="AL212" s="3"/>
      <c r="AM212" s="3"/>
      <c r="AN212" s="3"/>
      <c r="AO212" s="3"/>
      <c r="AP212" s="3"/>
      <c r="AQ212" s="3"/>
    </row>
    <row r="213" spans="1:43" s="6" customFormat="1" ht="17.25" customHeight="1">
      <c r="A213" s="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2"/>
      <c r="AB213" s="12"/>
      <c r="AC213" s="12"/>
      <c r="AD213" s="12"/>
      <c r="AE213" s="12"/>
      <c r="AF213" s="16"/>
      <c r="AG213" s="16"/>
      <c r="AL213" s="3"/>
      <c r="AM213" s="3"/>
      <c r="AN213" s="3"/>
      <c r="AO213" s="3"/>
      <c r="AP213" s="3"/>
      <c r="AQ213" s="3"/>
    </row>
    <row r="214" spans="1:43" s="6" customFormat="1" ht="17.25" customHeight="1">
      <c r="A214" s="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2"/>
      <c r="AB214" s="12"/>
      <c r="AC214" s="12"/>
      <c r="AD214" s="12"/>
      <c r="AE214" s="12"/>
      <c r="AF214" s="16"/>
      <c r="AG214" s="16"/>
      <c r="AL214" s="3"/>
      <c r="AM214" s="3"/>
      <c r="AN214" s="3"/>
      <c r="AO214" s="3"/>
      <c r="AP214" s="3"/>
      <c r="AQ214" s="3"/>
    </row>
    <row r="215" spans="1:43" s="6" customFormat="1" ht="17.25" customHeight="1">
      <c r="A215" s="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2"/>
      <c r="AB215" s="12"/>
      <c r="AC215" s="12"/>
      <c r="AD215" s="12"/>
      <c r="AE215" s="12"/>
      <c r="AF215" s="16"/>
      <c r="AG215" s="16"/>
      <c r="AL215" s="3"/>
      <c r="AM215" s="3"/>
      <c r="AN215" s="3"/>
      <c r="AO215" s="3"/>
      <c r="AP215" s="3"/>
      <c r="AQ215" s="3"/>
    </row>
    <row r="216" spans="1:43" s="6" customFormat="1" ht="17.25" customHeight="1">
      <c r="A216" s="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2"/>
      <c r="AB216" s="12"/>
      <c r="AC216" s="12"/>
      <c r="AD216" s="12"/>
      <c r="AE216" s="12"/>
      <c r="AF216" s="16"/>
      <c r="AG216" s="16"/>
      <c r="AL216" s="3"/>
      <c r="AM216" s="3"/>
      <c r="AN216" s="3"/>
      <c r="AO216" s="3"/>
      <c r="AP216" s="3"/>
      <c r="AQ216" s="3"/>
    </row>
    <row r="217" spans="1:43" s="6" customFormat="1" ht="17.25" customHeight="1">
      <c r="A217" s="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2"/>
      <c r="AB217" s="12"/>
      <c r="AC217" s="12"/>
      <c r="AD217" s="12"/>
      <c r="AE217" s="12"/>
      <c r="AF217" s="16"/>
      <c r="AG217" s="16"/>
      <c r="AL217" s="3"/>
      <c r="AM217" s="3"/>
      <c r="AN217" s="3"/>
      <c r="AO217" s="3"/>
      <c r="AP217" s="3"/>
      <c r="AQ217" s="3"/>
    </row>
    <row r="218" spans="1:43" s="6" customFormat="1" ht="17.25" customHeight="1">
      <c r="A218" s="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2"/>
      <c r="AB218" s="12"/>
      <c r="AC218" s="12"/>
      <c r="AD218" s="12"/>
      <c r="AE218" s="12"/>
      <c r="AF218" s="16"/>
      <c r="AG218" s="16"/>
      <c r="AL218" s="3"/>
      <c r="AM218" s="3"/>
      <c r="AN218" s="3"/>
      <c r="AO218" s="3"/>
      <c r="AP218" s="3"/>
      <c r="AQ218" s="3"/>
    </row>
    <row r="219" spans="1:43" s="6" customFormat="1" ht="17.25" customHeight="1">
      <c r="A219" s="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2"/>
      <c r="AB219" s="12"/>
      <c r="AC219" s="12"/>
      <c r="AD219" s="12"/>
      <c r="AE219" s="12"/>
      <c r="AF219" s="16"/>
      <c r="AG219" s="16"/>
      <c r="AL219" s="3"/>
      <c r="AM219" s="3"/>
      <c r="AN219" s="3"/>
      <c r="AO219" s="3"/>
      <c r="AP219" s="3"/>
      <c r="AQ219" s="3"/>
    </row>
    <row r="220" spans="1:43" s="6" customFormat="1" ht="17.25" customHeight="1">
      <c r="A220" s="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2"/>
      <c r="AB220" s="12"/>
      <c r="AC220" s="12"/>
      <c r="AD220" s="12"/>
      <c r="AE220" s="12"/>
      <c r="AF220" s="16"/>
      <c r="AG220" s="16"/>
      <c r="AL220" s="3"/>
      <c r="AM220" s="3"/>
      <c r="AN220" s="3"/>
      <c r="AO220" s="3"/>
      <c r="AP220" s="3"/>
      <c r="AQ220" s="3"/>
    </row>
    <row r="221" spans="1:43" s="6" customFormat="1" ht="17.25" customHeight="1">
      <c r="A221" s="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2"/>
      <c r="AB221" s="12"/>
      <c r="AC221" s="12"/>
      <c r="AD221" s="12"/>
      <c r="AE221" s="12"/>
      <c r="AF221" s="16"/>
      <c r="AG221" s="16"/>
      <c r="AL221" s="3"/>
      <c r="AM221" s="3"/>
      <c r="AN221" s="3"/>
      <c r="AO221" s="3"/>
      <c r="AP221" s="3"/>
      <c r="AQ221" s="3"/>
    </row>
    <row r="222" spans="1:43" s="6" customFormat="1" ht="17.25" customHeight="1">
      <c r="A222" s="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2"/>
      <c r="AB222" s="12"/>
      <c r="AC222" s="12"/>
      <c r="AD222" s="12"/>
      <c r="AE222" s="12"/>
      <c r="AF222" s="16"/>
      <c r="AG222" s="16"/>
      <c r="AL222" s="3"/>
      <c r="AM222" s="3"/>
      <c r="AN222" s="3"/>
      <c r="AO222" s="3"/>
      <c r="AP222" s="3"/>
      <c r="AQ222" s="3"/>
    </row>
    <row r="223" spans="1:43" s="6" customFormat="1" ht="17.25" customHeight="1">
      <c r="A223" s="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2"/>
      <c r="AB223" s="12"/>
      <c r="AC223" s="12"/>
      <c r="AD223" s="12"/>
      <c r="AE223" s="12"/>
      <c r="AF223" s="16"/>
      <c r="AG223" s="16"/>
      <c r="AL223" s="3"/>
      <c r="AM223" s="3"/>
      <c r="AN223" s="3"/>
      <c r="AO223" s="3"/>
      <c r="AP223" s="3"/>
      <c r="AQ223" s="3"/>
    </row>
    <row r="224" spans="1:43" s="6" customFormat="1" ht="17.25" customHeight="1">
      <c r="A224" s="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2"/>
      <c r="AB224" s="12"/>
      <c r="AC224" s="12"/>
      <c r="AD224" s="12"/>
      <c r="AE224" s="12"/>
      <c r="AF224" s="16"/>
      <c r="AG224" s="16"/>
      <c r="AL224" s="3"/>
      <c r="AM224" s="3"/>
      <c r="AN224" s="3"/>
      <c r="AO224" s="3"/>
      <c r="AP224" s="3"/>
      <c r="AQ224" s="3"/>
    </row>
    <row r="225" spans="1:43" s="6" customFormat="1" ht="17.25" customHeight="1">
      <c r="A225" s="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2"/>
      <c r="AB225" s="12"/>
      <c r="AC225" s="12"/>
      <c r="AD225" s="12"/>
      <c r="AE225" s="12"/>
      <c r="AF225" s="16"/>
      <c r="AG225" s="16"/>
      <c r="AL225" s="3"/>
      <c r="AM225" s="3"/>
      <c r="AN225" s="3"/>
      <c r="AO225" s="3"/>
      <c r="AP225" s="3"/>
      <c r="AQ225" s="3"/>
    </row>
    <row r="226" spans="1:43" s="6" customFormat="1">
      <c r="A226" s="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2"/>
      <c r="AB226" s="12"/>
      <c r="AC226" s="12"/>
      <c r="AD226" s="12"/>
      <c r="AE226" s="12"/>
      <c r="AF226" s="16"/>
      <c r="AG226" s="16"/>
      <c r="AL226" s="3"/>
      <c r="AM226" s="3"/>
      <c r="AN226" s="3"/>
      <c r="AO226" s="3"/>
      <c r="AP226" s="3"/>
      <c r="AQ226" s="3"/>
    </row>
    <row r="227" spans="1:43" s="6" customFormat="1">
      <c r="A227" s="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2"/>
      <c r="AB227" s="12"/>
      <c r="AC227" s="12"/>
      <c r="AD227" s="12"/>
      <c r="AE227" s="12"/>
      <c r="AF227" s="16"/>
      <c r="AG227" s="16"/>
      <c r="AL227" s="3"/>
      <c r="AM227" s="3"/>
      <c r="AN227" s="3"/>
      <c r="AO227" s="3"/>
      <c r="AP227" s="3"/>
      <c r="AQ227" s="3"/>
    </row>
    <row r="228" spans="1:43" s="6" customFormat="1">
      <c r="A228" s="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2"/>
      <c r="AB228" s="12"/>
      <c r="AC228" s="12"/>
      <c r="AD228" s="12"/>
      <c r="AE228" s="12"/>
      <c r="AF228" s="16"/>
      <c r="AG228" s="16"/>
      <c r="AL228" s="3"/>
      <c r="AM228" s="3"/>
      <c r="AN228" s="3"/>
      <c r="AO228" s="3"/>
      <c r="AP228" s="3"/>
      <c r="AQ228" s="3"/>
    </row>
    <row r="229" spans="1:43" s="6" customFormat="1">
      <c r="A229" s="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2"/>
      <c r="AB229" s="12"/>
      <c r="AC229" s="12"/>
      <c r="AD229" s="12"/>
      <c r="AE229" s="12"/>
      <c r="AF229" s="16"/>
      <c r="AG229" s="16"/>
      <c r="AL229" s="3"/>
      <c r="AM229" s="3"/>
      <c r="AN229" s="3"/>
      <c r="AO229" s="3"/>
      <c r="AP229" s="3"/>
      <c r="AQ229" s="3"/>
    </row>
    <row r="230" spans="1:43" s="6" customFormat="1">
      <c r="A230" s="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2"/>
      <c r="AB230" s="12"/>
      <c r="AC230" s="12"/>
      <c r="AD230" s="12"/>
      <c r="AE230" s="12"/>
      <c r="AF230" s="16"/>
      <c r="AG230" s="16"/>
      <c r="AL230" s="3"/>
      <c r="AM230" s="3"/>
      <c r="AN230" s="3"/>
      <c r="AO230" s="3"/>
      <c r="AP230" s="3"/>
      <c r="AQ230" s="3"/>
    </row>
    <row r="231" spans="1:43" s="6" customFormat="1">
      <c r="A231" s="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2"/>
      <c r="AB231" s="12"/>
      <c r="AC231" s="12"/>
      <c r="AD231" s="12"/>
      <c r="AE231" s="12"/>
      <c r="AF231" s="16"/>
      <c r="AG231" s="16"/>
      <c r="AL231" s="3"/>
      <c r="AM231" s="3"/>
      <c r="AN231" s="3"/>
      <c r="AO231" s="3"/>
      <c r="AP231" s="3"/>
      <c r="AQ231" s="3"/>
    </row>
    <row r="232" spans="1:43" s="6" customFormat="1">
      <c r="A232" s="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2"/>
      <c r="AB232" s="12"/>
      <c r="AC232" s="12"/>
      <c r="AD232" s="12"/>
      <c r="AE232" s="12"/>
      <c r="AF232" s="16"/>
      <c r="AG232" s="16"/>
      <c r="AL232" s="3"/>
      <c r="AM232" s="3"/>
      <c r="AN232" s="3"/>
      <c r="AO232" s="3"/>
      <c r="AP232" s="3"/>
      <c r="AQ232" s="3"/>
    </row>
    <row r="233" spans="1:43" s="6" customFormat="1">
      <c r="A233" s="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2"/>
      <c r="AB233" s="12"/>
      <c r="AC233" s="12"/>
      <c r="AD233" s="12"/>
      <c r="AE233" s="12"/>
      <c r="AF233" s="16"/>
      <c r="AG233" s="16"/>
      <c r="AL233" s="3"/>
      <c r="AM233" s="3"/>
      <c r="AN233" s="3"/>
      <c r="AO233" s="3"/>
      <c r="AP233" s="3"/>
      <c r="AQ233" s="3"/>
    </row>
    <row r="234" spans="1:43" s="6" customFormat="1">
      <c r="A234" s="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2"/>
      <c r="AB234" s="12"/>
      <c r="AC234" s="12"/>
      <c r="AD234" s="12"/>
      <c r="AE234" s="12"/>
      <c r="AF234" s="16"/>
      <c r="AG234" s="16"/>
      <c r="AL234" s="3"/>
      <c r="AM234" s="3"/>
      <c r="AN234" s="3"/>
      <c r="AO234" s="3"/>
      <c r="AP234" s="3"/>
      <c r="AQ234" s="3"/>
    </row>
    <row r="235" spans="1:43" s="6" customFormat="1">
      <c r="A235" s="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2"/>
      <c r="AB235" s="12"/>
      <c r="AC235" s="12"/>
      <c r="AD235" s="12"/>
      <c r="AE235" s="12"/>
      <c r="AF235" s="16"/>
      <c r="AG235" s="16"/>
      <c r="AL235" s="3"/>
      <c r="AM235" s="3"/>
      <c r="AN235" s="3"/>
      <c r="AO235" s="3"/>
      <c r="AP235" s="3"/>
      <c r="AQ235" s="3"/>
    </row>
    <row r="236" spans="1:43" s="6" customFormat="1">
      <c r="A236" s="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2"/>
      <c r="AB236" s="12"/>
      <c r="AC236" s="12"/>
      <c r="AD236" s="12"/>
      <c r="AE236" s="12"/>
      <c r="AF236" s="16"/>
      <c r="AG236" s="16"/>
      <c r="AL236" s="3"/>
      <c r="AM236" s="3"/>
      <c r="AN236" s="3"/>
      <c r="AO236" s="3"/>
      <c r="AP236" s="3"/>
      <c r="AQ236" s="3"/>
    </row>
    <row r="237" spans="1:43" s="6" customFormat="1">
      <c r="A237" s="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2"/>
      <c r="AB237" s="12"/>
      <c r="AC237" s="12"/>
      <c r="AD237" s="12"/>
      <c r="AE237" s="12"/>
      <c r="AF237" s="16"/>
      <c r="AG237" s="16"/>
      <c r="AL237" s="3"/>
      <c r="AM237" s="3"/>
      <c r="AN237" s="3"/>
      <c r="AO237" s="3"/>
      <c r="AP237" s="3"/>
      <c r="AQ237" s="3"/>
    </row>
    <row r="238" spans="1:43" s="6" customFormat="1">
      <c r="A238" s="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2"/>
      <c r="AB238" s="12"/>
      <c r="AC238" s="12"/>
      <c r="AD238" s="12"/>
      <c r="AE238" s="12"/>
      <c r="AF238" s="16"/>
      <c r="AG238" s="16"/>
      <c r="AL238" s="3"/>
      <c r="AM238" s="3"/>
      <c r="AN238" s="3"/>
      <c r="AO238" s="3"/>
      <c r="AP238" s="3"/>
      <c r="AQ238" s="3"/>
    </row>
    <row r="239" spans="1:43" s="6" customFormat="1">
      <c r="A239" s="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2"/>
      <c r="AB239" s="12"/>
      <c r="AC239" s="12"/>
      <c r="AD239" s="12"/>
      <c r="AE239" s="12"/>
      <c r="AF239" s="16"/>
      <c r="AG239" s="16"/>
      <c r="AL239" s="3"/>
      <c r="AM239" s="3"/>
      <c r="AN239" s="3"/>
      <c r="AO239" s="3"/>
      <c r="AP239" s="3"/>
      <c r="AQ239" s="3"/>
    </row>
    <row r="240" spans="1:43" s="6" customFormat="1">
      <c r="A240" s="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2"/>
      <c r="AB240" s="12"/>
      <c r="AC240" s="12"/>
      <c r="AD240" s="12"/>
      <c r="AE240" s="12"/>
      <c r="AF240" s="16"/>
      <c r="AG240" s="16"/>
      <c r="AL240" s="3"/>
      <c r="AM240" s="3"/>
      <c r="AN240" s="3"/>
      <c r="AO240" s="3"/>
      <c r="AP240" s="3"/>
      <c r="AQ240" s="3"/>
    </row>
    <row r="241" spans="1:43" s="6" customFormat="1">
      <c r="A241" s="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2"/>
      <c r="AB241" s="12"/>
      <c r="AC241" s="12"/>
      <c r="AD241" s="12"/>
      <c r="AE241" s="12"/>
      <c r="AF241" s="16"/>
      <c r="AG241" s="16"/>
      <c r="AL241" s="3"/>
      <c r="AM241" s="3"/>
      <c r="AN241" s="3"/>
      <c r="AO241" s="3"/>
      <c r="AP241" s="3"/>
      <c r="AQ241" s="3"/>
    </row>
    <row r="242" spans="1:43" s="6" customFormat="1">
      <c r="A242" s="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2"/>
      <c r="AB242" s="12"/>
      <c r="AC242" s="12"/>
      <c r="AD242" s="12"/>
      <c r="AE242" s="12"/>
      <c r="AF242" s="16"/>
      <c r="AG242" s="16"/>
      <c r="AL242" s="3"/>
      <c r="AM242" s="3"/>
      <c r="AN242" s="3"/>
      <c r="AO242" s="3"/>
      <c r="AP242" s="3"/>
      <c r="AQ242" s="3"/>
    </row>
    <row r="243" spans="1:43" s="6" customFormat="1">
      <c r="A243" s="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2"/>
      <c r="AB243" s="12"/>
      <c r="AC243" s="12"/>
      <c r="AD243" s="12"/>
      <c r="AE243" s="12"/>
      <c r="AF243" s="16"/>
      <c r="AG243" s="16"/>
      <c r="AL243" s="3"/>
      <c r="AM243" s="3"/>
      <c r="AN243" s="3"/>
      <c r="AO243" s="3"/>
      <c r="AP243" s="3"/>
      <c r="AQ243" s="3"/>
    </row>
    <row r="244" spans="1:43" s="6" customFormat="1">
      <c r="A244" s="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2"/>
      <c r="AB244" s="12"/>
      <c r="AC244" s="12"/>
      <c r="AD244" s="12"/>
      <c r="AE244" s="12"/>
      <c r="AF244" s="16"/>
      <c r="AG244" s="16"/>
      <c r="AL244" s="3"/>
      <c r="AM244" s="3"/>
      <c r="AN244" s="3"/>
      <c r="AO244" s="3"/>
      <c r="AP244" s="3"/>
      <c r="AQ244" s="3"/>
    </row>
    <row r="245" spans="1:43" s="6" customFormat="1">
      <c r="A245" s="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2"/>
      <c r="AB245" s="12"/>
      <c r="AC245" s="12"/>
      <c r="AD245" s="12"/>
      <c r="AE245" s="12"/>
      <c r="AF245" s="16"/>
      <c r="AG245" s="16"/>
      <c r="AL245" s="3"/>
      <c r="AM245" s="3"/>
      <c r="AN245" s="3"/>
      <c r="AO245" s="3"/>
      <c r="AP245" s="3"/>
      <c r="AQ245" s="3"/>
    </row>
    <row r="246" spans="1:43" s="6" customFormat="1">
      <c r="A246" s="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2"/>
      <c r="AB246" s="12"/>
      <c r="AC246" s="12"/>
      <c r="AD246" s="12"/>
      <c r="AE246" s="12"/>
      <c r="AF246" s="16"/>
      <c r="AG246" s="16"/>
      <c r="AL246" s="3"/>
      <c r="AM246" s="3"/>
      <c r="AN246" s="3"/>
      <c r="AO246" s="3"/>
      <c r="AP246" s="3"/>
      <c r="AQ246" s="3"/>
    </row>
    <row r="247" spans="1:43" s="6" customFormat="1">
      <c r="A247" s="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2"/>
      <c r="AB247" s="12"/>
      <c r="AC247" s="12"/>
      <c r="AD247" s="12"/>
      <c r="AE247" s="12"/>
      <c r="AF247" s="16"/>
      <c r="AG247" s="16"/>
      <c r="AL247" s="3"/>
      <c r="AM247" s="3"/>
      <c r="AN247" s="3"/>
      <c r="AO247" s="3"/>
      <c r="AP247" s="3"/>
      <c r="AQ247" s="3"/>
    </row>
    <row r="248" spans="1:43" s="6" customFormat="1">
      <c r="A248" s="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2"/>
      <c r="AB248" s="12"/>
      <c r="AC248" s="12"/>
      <c r="AD248" s="12"/>
      <c r="AE248" s="12"/>
      <c r="AF248" s="16"/>
      <c r="AG248" s="16"/>
      <c r="AL248" s="3"/>
      <c r="AM248" s="3"/>
      <c r="AN248" s="3"/>
      <c r="AO248" s="3"/>
      <c r="AP248" s="3"/>
      <c r="AQ248" s="3"/>
    </row>
    <row r="249" spans="1:43" s="6" customFormat="1">
      <c r="A249" s="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2"/>
      <c r="AB249" s="12"/>
      <c r="AC249" s="12"/>
      <c r="AD249" s="12"/>
      <c r="AE249" s="12"/>
      <c r="AF249" s="16"/>
      <c r="AG249" s="16"/>
      <c r="AL249" s="3"/>
      <c r="AM249" s="3"/>
      <c r="AN249" s="3"/>
      <c r="AO249" s="3"/>
      <c r="AP249" s="3"/>
      <c r="AQ249" s="3"/>
    </row>
    <row r="250" spans="1:43" s="6" customFormat="1">
      <c r="A250" s="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2"/>
      <c r="AB250" s="12"/>
      <c r="AC250" s="12"/>
      <c r="AD250" s="12"/>
      <c r="AE250" s="12"/>
      <c r="AF250" s="16"/>
      <c r="AG250" s="16"/>
      <c r="AL250" s="3"/>
      <c r="AM250" s="3"/>
      <c r="AN250" s="3"/>
      <c r="AO250" s="3"/>
      <c r="AP250" s="3"/>
      <c r="AQ250" s="3"/>
    </row>
    <row r="251" spans="1:43" s="6" customFormat="1">
      <c r="A251" s="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2"/>
      <c r="AB251" s="12"/>
      <c r="AC251" s="12"/>
      <c r="AD251" s="12"/>
      <c r="AE251" s="12"/>
      <c r="AF251" s="16"/>
      <c r="AG251" s="16"/>
      <c r="AL251" s="3"/>
      <c r="AM251" s="3"/>
      <c r="AN251" s="3"/>
      <c r="AO251" s="3"/>
      <c r="AP251" s="3"/>
      <c r="AQ251" s="3"/>
    </row>
    <row r="252" spans="1:43" s="6" customFormat="1">
      <c r="A252" s="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2"/>
      <c r="AB252" s="12"/>
      <c r="AC252" s="12"/>
      <c r="AD252" s="12"/>
      <c r="AE252" s="12"/>
      <c r="AF252" s="16"/>
      <c r="AG252" s="16"/>
      <c r="AL252" s="3"/>
      <c r="AM252" s="3"/>
      <c r="AN252" s="3"/>
      <c r="AO252" s="3"/>
      <c r="AP252" s="3"/>
      <c r="AQ252" s="3"/>
    </row>
    <row r="253" spans="1:43" s="6" customFormat="1">
      <c r="A253" s="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2"/>
      <c r="AB253" s="12"/>
      <c r="AC253" s="12"/>
      <c r="AD253" s="12"/>
      <c r="AE253" s="12"/>
      <c r="AF253" s="16"/>
      <c r="AG253" s="16"/>
      <c r="AL253" s="3"/>
      <c r="AM253" s="3"/>
      <c r="AN253" s="3"/>
      <c r="AO253" s="3"/>
      <c r="AP253" s="3"/>
      <c r="AQ253" s="3"/>
    </row>
    <row r="254" spans="1:43" s="6" customFormat="1">
      <c r="A254" s="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2"/>
      <c r="AB254" s="12"/>
      <c r="AC254" s="12"/>
      <c r="AD254" s="12"/>
      <c r="AE254" s="12"/>
      <c r="AF254" s="16"/>
      <c r="AG254" s="16"/>
      <c r="AL254" s="3"/>
      <c r="AM254" s="3"/>
      <c r="AN254" s="3"/>
      <c r="AO254" s="3"/>
      <c r="AP254" s="3"/>
      <c r="AQ254" s="3"/>
    </row>
  </sheetData>
  <sheetProtection password="CC39" sheet="1" selectLockedCells="1"/>
  <mergeCells count="138">
    <mergeCell ref="H20:O20"/>
    <mergeCell ref="P20:R20"/>
    <mergeCell ref="B17:F17"/>
    <mergeCell ref="J17:T17"/>
    <mergeCell ref="Q4:U4"/>
    <mergeCell ref="B74:G74"/>
    <mergeCell ref="B76:B77"/>
    <mergeCell ref="B10:U12"/>
    <mergeCell ref="K5:O5"/>
    <mergeCell ref="B64:G64"/>
    <mergeCell ref="H64:O64"/>
    <mergeCell ref="P64:R64"/>
    <mergeCell ref="B65:B66"/>
    <mergeCell ref="H65:O65"/>
    <mergeCell ref="P65:R65"/>
    <mergeCell ref="H66:O66"/>
    <mergeCell ref="P66:R66"/>
    <mergeCell ref="H67:O67"/>
    <mergeCell ref="P67:R67"/>
    <mergeCell ref="B68:O68"/>
    <mergeCell ref="P68:R68"/>
    <mergeCell ref="B51:S51"/>
    <mergeCell ref="H78:O78"/>
    <mergeCell ref="B79:O79"/>
    <mergeCell ref="P79:R79"/>
    <mergeCell ref="S22:U22"/>
    <mergeCell ref="H23:O23"/>
    <mergeCell ref="P23:R23"/>
    <mergeCell ref="S23:U23"/>
    <mergeCell ref="H24:O24"/>
    <mergeCell ref="P24:R24"/>
    <mergeCell ref="S24:U24"/>
    <mergeCell ref="H25:O25"/>
    <mergeCell ref="P25:R25"/>
    <mergeCell ref="S25:U25"/>
    <mergeCell ref="H33:O33"/>
    <mergeCell ref="P33:R33"/>
    <mergeCell ref="S33:U33"/>
    <mergeCell ref="H34:O34"/>
    <mergeCell ref="H32:O32"/>
    <mergeCell ref="P32:R32"/>
    <mergeCell ref="P34:R34"/>
    <mergeCell ref="S34:U34"/>
    <mergeCell ref="J43:M43"/>
    <mergeCell ref="J44:M44"/>
    <mergeCell ref="J45:M45"/>
    <mergeCell ref="H90:O90"/>
    <mergeCell ref="P90:R90"/>
    <mergeCell ref="C14:D14"/>
    <mergeCell ref="E14:G14"/>
    <mergeCell ref="I14:K14"/>
    <mergeCell ref="M14:O14"/>
    <mergeCell ref="Q14:S14"/>
    <mergeCell ref="E15:G15"/>
    <mergeCell ref="I15:K15"/>
    <mergeCell ref="M15:O15"/>
    <mergeCell ref="B19:G19"/>
    <mergeCell ref="H19:O19"/>
    <mergeCell ref="P19:R19"/>
    <mergeCell ref="S19:U19"/>
    <mergeCell ref="H21:O21"/>
    <mergeCell ref="P21:R21"/>
    <mergeCell ref="S21:U21"/>
    <mergeCell ref="H22:O22"/>
    <mergeCell ref="P22:R22"/>
    <mergeCell ref="B20:B24"/>
    <mergeCell ref="H76:O76"/>
    <mergeCell ref="H88:O88"/>
    <mergeCell ref="S20:U20"/>
    <mergeCell ref="B50:S50"/>
    <mergeCell ref="AB25:AE25"/>
    <mergeCell ref="B26:B32"/>
    <mergeCell ref="H26:O26"/>
    <mergeCell ref="P26:R26"/>
    <mergeCell ref="S26:U26"/>
    <mergeCell ref="H27:O27"/>
    <mergeCell ref="P27:R27"/>
    <mergeCell ref="S27:U27"/>
    <mergeCell ref="H28:O28"/>
    <mergeCell ref="P28:R28"/>
    <mergeCell ref="S28:U28"/>
    <mergeCell ref="H29:O29"/>
    <mergeCell ref="P29:R29"/>
    <mergeCell ref="S29:U29"/>
    <mergeCell ref="H30:O30"/>
    <mergeCell ref="P30:R30"/>
    <mergeCell ref="S30:U30"/>
    <mergeCell ref="H31:O31"/>
    <mergeCell ref="P31:R31"/>
    <mergeCell ref="S31:U31"/>
    <mergeCell ref="H89:O89"/>
    <mergeCell ref="P89:R89"/>
    <mergeCell ref="S32:U32"/>
    <mergeCell ref="B97:G97"/>
    <mergeCell ref="H97:O97"/>
    <mergeCell ref="P97:R97"/>
    <mergeCell ref="P76:R76"/>
    <mergeCell ref="P56:R56"/>
    <mergeCell ref="S56:U56"/>
    <mergeCell ref="H57:O57"/>
    <mergeCell ref="P57:R57"/>
    <mergeCell ref="S57:U57"/>
    <mergeCell ref="B58:O58"/>
    <mergeCell ref="B88:G88"/>
    <mergeCell ref="P88:R88"/>
    <mergeCell ref="H77:O77"/>
    <mergeCell ref="P77:R77"/>
    <mergeCell ref="P78:R78"/>
    <mergeCell ref="P58:R58"/>
    <mergeCell ref="S58:U58"/>
    <mergeCell ref="H74:O74"/>
    <mergeCell ref="P74:R74"/>
    <mergeCell ref="H75:O75"/>
    <mergeCell ref="P75:R75"/>
    <mergeCell ref="B90:G90"/>
    <mergeCell ref="Q15:S15"/>
    <mergeCell ref="B55:B56"/>
    <mergeCell ref="S97:U97"/>
    <mergeCell ref="W37:X37"/>
    <mergeCell ref="Q5:U5"/>
    <mergeCell ref="P6:U6"/>
    <mergeCell ref="P7:U7"/>
    <mergeCell ref="P8:U8"/>
    <mergeCell ref="B96:G96"/>
    <mergeCell ref="H96:O96"/>
    <mergeCell ref="P96:R96"/>
    <mergeCell ref="B35:O35"/>
    <mergeCell ref="P35:R35"/>
    <mergeCell ref="S35:U35"/>
    <mergeCell ref="B54:G54"/>
    <mergeCell ref="H54:O54"/>
    <mergeCell ref="P54:R54"/>
    <mergeCell ref="S54:U54"/>
    <mergeCell ref="H55:O55"/>
    <mergeCell ref="P55:R55"/>
    <mergeCell ref="S55:U55"/>
    <mergeCell ref="H56:O56"/>
    <mergeCell ref="B89:G89"/>
  </mergeCells>
  <phoneticPr fontId="15"/>
  <conditionalFormatting sqref="Q4:U4">
    <cfRule type="expression" dxfId="88" priority="33">
      <formula>SUBSTITUTE(SUBSTITUTE($Q$4,"　","")," ","")="承認番号【】"</formula>
    </cfRule>
  </conditionalFormatting>
  <conditionalFormatting sqref="Q5:U5">
    <cfRule type="expression" dxfId="87" priority="32">
      <formula>SUBSTITUTE(SUBSTITUTE($Q$5,"　","")," ","")="西暦年月日"</formula>
    </cfRule>
  </conditionalFormatting>
  <conditionalFormatting sqref="P6:U6">
    <cfRule type="expression" dxfId="86" priority="31">
      <formula>$P$6=""</formula>
    </cfRule>
  </conditionalFormatting>
  <conditionalFormatting sqref="P7:U7">
    <cfRule type="expression" dxfId="85" priority="30">
      <formula>$P$7=""</formula>
    </cfRule>
  </conditionalFormatting>
  <conditionalFormatting sqref="P8:U8">
    <cfRule type="expression" dxfId="84" priority="29">
      <formula>$P$8=""</formula>
    </cfRule>
  </conditionalFormatting>
  <conditionalFormatting sqref="B10:U12">
    <cfRule type="expression" dxfId="83" priority="28">
      <formula>SUBSTITUTE(SUBSTITUTE($B$10:$U$12,"　","")," ","")="試験課題名："</formula>
    </cfRule>
  </conditionalFormatting>
  <conditionalFormatting sqref="H14">
    <cfRule type="expression" dxfId="82" priority="26">
      <formula>$H$14=""</formula>
    </cfRule>
  </conditionalFormatting>
  <conditionalFormatting sqref="W37:X37">
    <cfRule type="expression" dxfId="81" priority="23">
      <formula>$W$37=""</formula>
    </cfRule>
  </conditionalFormatting>
  <conditionalFormatting sqref="L14">
    <cfRule type="expression" dxfId="80" priority="22">
      <formula>$T$14=""</formula>
    </cfRule>
  </conditionalFormatting>
  <conditionalFormatting sqref="L15">
    <cfRule type="expression" dxfId="79" priority="21">
      <formula>$L$15=""</formula>
    </cfRule>
  </conditionalFormatting>
  <conditionalFormatting sqref="P14">
    <cfRule type="expression" dxfId="78" priority="20">
      <formula>$T$14=""</formula>
    </cfRule>
  </conditionalFormatting>
  <conditionalFormatting sqref="P15">
    <cfRule type="expression" dxfId="77" priority="19">
      <formula>$P$15=""</formula>
    </cfRule>
  </conditionalFormatting>
  <conditionalFormatting sqref="T14">
    <cfRule type="expression" dxfId="76" priority="18">
      <formula>$T$14=""</formula>
    </cfRule>
  </conditionalFormatting>
  <conditionalFormatting sqref="P21:R21">
    <cfRule type="expression" dxfId="75" priority="17">
      <formula>$P$21=""</formula>
    </cfRule>
  </conditionalFormatting>
  <conditionalFormatting sqref="P27:R27">
    <cfRule type="expression" dxfId="74" priority="16">
      <formula>$P$27=""</formula>
    </cfRule>
  </conditionalFormatting>
  <conditionalFormatting sqref="H39">
    <cfRule type="expression" dxfId="73" priority="15">
      <formula>$H$39&amp;$T$39="✔✔"</formula>
    </cfRule>
  </conditionalFormatting>
  <conditionalFormatting sqref="H39">
    <cfRule type="expression" dxfId="72" priority="14">
      <formula>$W$37&amp;$H$39="外部CRC✔"</formula>
    </cfRule>
  </conditionalFormatting>
  <conditionalFormatting sqref="N39">
    <cfRule type="expression" dxfId="71" priority="13">
      <formula>$W$37&amp;$N$39="外部CRC✔"</formula>
    </cfRule>
  </conditionalFormatting>
  <conditionalFormatting sqref="T39">
    <cfRule type="expression" dxfId="70" priority="12">
      <formula>$H$39&amp;$T$39="✔✔"</formula>
    </cfRule>
  </conditionalFormatting>
  <conditionalFormatting sqref="T39">
    <cfRule type="expression" dxfId="69" priority="11">
      <formula>$W$37&amp;$T$39="外部CRC✔"</formula>
    </cfRule>
  </conditionalFormatting>
  <conditionalFormatting sqref="P76:R76">
    <cfRule type="expression" dxfId="68" priority="9">
      <formula>$W$37=""</formula>
    </cfRule>
  </conditionalFormatting>
  <conditionalFormatting sqref="K5:O5">
    <cfRule type="expression" dxfId="67" priority="7">
      <formula>$K$5=""</formula>
    </cfRule>
    <cfRule type="expression" dxfId="66" priority="8">
      <formula>$K$5="（　□新 規　・　□変 更　）"</formula>
    </cfRule>
  </conditionalFormatting>
  <conditionalFormatting sqref="H15">
    <cfRule type="expression" dxfId="65" priority="34">
      <formula>$H$15="エラー"</formula>
    </cfRule>
    <cfRule type="expression" dxfId="64" priority="35">
      <formula>$W$37=""</formula>
    </cfRule>
  </conditionalFormatting>
  <conditionalFormatting sqref="T15">
    <cfRule type="expression" dxfId="63" priority="4">
      <formula>$T$15=""</formula>
    </cfRule>
  </conditionalFormatting>
  <conditionalFormatting sqref="P24:R24">
    <cfRule type="expression" dxfId="62" priority="3">
      <formula>$P$24=""</formula>
    </cfRule>
  </conditionalFormatting>
  <conditionalFormatting sqref="S24:U24">
    <cfRule type="expression" dxfId="61" priority="2">
      <formula>$S$24=""</formula>
    </cfRule>
  </conditionalFormatting>
  <conditionalFormatting sqref="J43:M45">
    <cfRule type="expression" dxfId="60" priority="1">
      <formula>$J$43=""</formula>
    </cfRule>
  </conditionalFormatting>
  <conditionalFormatting sqref="B17:F17">
    <cfRule type="expression" dxfId="59" priority="6">
      <formula>SUBSTITUTE(SUBSTITUTE($B$17,"　","")," ","")="治験薬投与期間：週"</formula>
    </cfRule>
  </conditionalFormatting>
  <conditionalFormatting sqref="J17:T17">
    <cfRule type="expression" dxfId="58" priority="5">
      <formula>SUBSTITUTE(SUBSTITUTE($J$17,"　","")," ","")="算定期間：年月～年月（か月）"</formula>
    </cfRule>
  </conditionalFormatting>
  <dataValidations count="5">
    <dataValidation type="list" imeMode="disabled" allowBlank="1" showInputMessage="1" showErrorMessage="1" error="プルダウンより選択してください" sqref="N39 H39 T39">
      <formula1>"✔"</formula1>
    </dataValidation>
    <dataValidation type="whole" imeMode="disabled" allowBlank="1" showInputMessage="1" showErrorMessage="1" error="整数を入力してください" sqref="P14:P15 H14 T14 L14:L15">
      <formula1>0</formula1>
      <formula2>500</formula2>
    </dataValidation>
    <dataValidation type="list" allowBlank="1" showInputMessage="1" showErrorMessage="1" sqref="W37:X37">
      <formula1>"内部CRC,外部CRC"</formula1>
    </dataValidation>
    <dataValidation type="list" showInputMessage="1" showErrorMessage="1" error="プルダウンより選択してください" sqref="K5:O5">
      <formula1>"（　■新 規　・　□変 更　）,（　□新 規　・　■変 更　）"</formula1>
    </dataValidation>
    <dataValidation type="list" imeMode="disabled" allowBlank="1" showInputMessage="1" showErrorMessage="1" error="整数を入力してください" sqref="T15">
      <formula1>"有,無"</formula1>
    </dataValidation>
  </dataValidations>
  <pageMargins left="0.70866141732283472" right="0.19685039370078741" top="0.59055118110236227" bottom="0.27559055118110237" header="0.15748031496062992" footer="0.15748031496062992"/>
  <pageSetup paperSize="9" scale="80" orientation="portrait" r:id="rId1"/>
  <headerFooter differentFirst="1" alignWithMargins="0">
    <firstHeader>&amp;L大阪公大経費様式１</firstHeader>
    <firstFooter>&amp;C〔&amp;A〕</firstFooter>
  </headerFooter>
  <rowBreaks count="1" manualBreakCount="1">
    <brk id="52" max="2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2"/>
  <sheetViews>
    <sheetView showGridLines="0" view="pageBreakPreview" topLeftCell="A16" zoomScaleNormal="100" zoomScaleSheetLayoutView="100" workbookViewId="0">
      <selection activeCell="P21" sqref="P21:R21"/>
    </sheetView>
  </sheetViews>
  <sheetFormatPr defaultColWidth="9" defaultRowHeight="13.2"/>
  <cols>
    <col min="1" max="1" width="1.6640625" style="3" customWidth="1"/>
    <col min="2" max="15" width="5.6640625" style="3" customWidth="1"/>
    <col min="16" max="21" width="4.88671875" style="3" customWidth="1"/>
    <col min="22" max="22" width="2.109375" style="3" customWidth="1"/>
    <col min="23" max="24" width="4.88671875" style="3" customWidth="1"/>
    <col min="25" max="26" width="4.33203125" style="3" customWidth="1"/>
    <col min="27" max="31" width="4.33203125" style="4" customWidth="1"/>
    <col min="32" max="33" width="4.33203125" style="3" customWidth="1"/>
    <col min="34" max="35" width="4.33203125" style="6" customWidth="1"/>
    <col min="36" max="37" width="4.109375" style="6" customWidth="1"/>
    <col min="38" max="45" width="4.109375" style="3" customWidth="1"/>
    <col min="46" max="16384" width="9" style="3"/>
  </cols>
  <sheetData>
    <row r="1" spans="1:43" s="49" customFormat="1">
      <c r="A1" s="48"/>
      <c r="C1" s="48"/>
      <c r="D1" s="48"/>
      <c r="E1" s="48"/>
      <c r="F1" s="48"/>
      <c r="G1" s="48"/>
      <c r="H1" s="48"/>
      <c r="I1" s="48"/>
      <c r="J1" s="48"/>
      <c r="K1" s="48"/>
      <c r="L1" s="50"/>
    </row>
    <row r="2" spans="1:43" customFormat="1" ht="15.75" customHeight="1">
      <c r="A2" s="51"/>
      <c r="B2" s="52"/>
      <c r="D2" s="52" t="s">
        <v>0</v>
      </c>
      <c r="E2" s="52"/>
      <c r="F2" s="52"/>
      <c r="G2" s="52"/>
      <c r="H2" s="52"/>
      <c r="I2" s="52"/>
      <c r="J2" s="52"/>
      <c r="K2" s="52"/>
    </row>
    <row r="3" spans="1:43" customFormat="1" ht="15.75" customHeight="1">
      <c r="A3" s="51"/>
      <c r="B3" s="52"/>
      <c r="C3" s="52"/>
      <c r="D3" s="52"/>
      <c r="E3" s="52"/>
      <c r="F3" s="52"/>
      <c r="G3" s="52"/>
      <c r="H3" s="52"/>
      <c r="I3" s="52"/>
      <c r="J3" s="52"/>
      <c r="K3" s="52"/>
    </row>
    <row r="4" spans="1:43" ht="30.75" customHeight="1">
      <c r="Q4" s="216" t="s">
        <v>176</v>
      </c>
      <c r="R4" s="216"/>
      <c r="S4" s="216"/>
      <c r="T4" s="216"/>
      <c r="U4" s="216"/>
    </row>
    <row r="5" spans="1:43" ht="22.5" customHeight="1">
      <c r="C5" s="42" t="s">
        <v>150</v>
      </c>
      <c r="I5" s="119" t="s">
        <v>2</v>
      </c>
      <c r="J5" s="119"/>
      <c r="K5" s="119"/>
      <c r="L5" s="119"/>
      <c r="M5" s="119"/>
      <c r="Q5" s="120" t="s">
        <v>120</v>
      </c>
      <c r="R5" s="120"/>
      <c r="S5" s="120"/>
      <c r="T5" s="120"/>
      <c r="U5" s="120"/>
      <c r="AB5" s="5"/>
    </row>
    <row r="6" spans="1:43" ht="22.5" customHeight="1">
      <c r="B6" s="3" t="s">
        <v>4</v>
      </c>
      <c r="M6" s="76" t="s">
        <v>5</v>
      </c>
      <c r="P6" s="121"/>
      <c r="Q6" s="121"/>
      <c r="R6" s="121"/>
      <c r="S6" s="121"/>
      <c r="T6" s="121"/>
      <c r="U6" s="121"/>
      <c r="X6" s="7"/>
      <c r="AA6" s="3"/>
      <c r="AB6" s="3"/>
      <c r="AC6" s="3"/>
      <c r="AD6" s="3"/>
      <c r="AE6" s="3"/>
      <c r="AG6" s="5"/>
      <c r="AH6" s="4"/>
      <c r="AI6" s="4"/>
      <c r="AJ6" s="4"/>
      <c r="AK6" s="4"/>
      <c r="AN6" s="6"/>
      <c r="AO6" s="6"/>
      <c r="AP6" s="6"/>
      <c r="AQ6" s="6"/>
    </row>
    <row r="7" spans="1:43" s="76" customFormat="1" ht="22.5" customHeight="1">
      <c r="M7" s="77"/>
      <c r="N7" s="43" t="s">
        <v>6</v>
      </c>
      <c r="O7" s="77"/>
      <c r="P7" s="122"/>
      <c r="Q7" s="122"/>
      <c r="R7" s="122"/>
      <c r="S7" s="122"/>
      <c r="T7" s="122"/>
      <c r="U7" s="122"/>
      <c r="AI7" s="8"/>
      <c r="AJ7" s="8"/>
      <c r="AK7" s="8"/>
      <c r="AN7" s="9"/>
      <c r="AO7" s="9"/>
      <c r="AP7" s="9"/>
      <c r="AQ7" s="9"/>
    </row>
    <row r="8" spans="1:43" s="76" customFormat="1" ht="22.5" customHeight="1">
      <c r="M8" s="77" t="s">
        <v>7</v>
      </c>
      <c r="N8" s="77"/>
      <c r="O8" s="78"/>
      <c r="P8" s="122"/>
      <c r="Q8" s="122"/>
      <c r="R8" s="122"/>
      <c r="S8" s="122"/>
      <c r="T8" s="122"/>
      <c r="U8" s="122"/>
      <c r="V8" s="79"/>
      <c r="W8" s="79"/>
    </row>
    <row r="9" spans="1:43" s="76" customFormat="1" ht="9" customHeight="1">
      <c r="M9" s="3"/>
      <c r="O9" s="79"/>
      <c r="P9" s="80"/>
      <c r="Q9" s="80"/>
      <c r="R9" s="80"/>
      <c r="S9" s="80"/>
      <c r="T9" s="80"/>
      <c r="U9" s="80"/>
      <c r="V9" s="79"/>
      <c r="W9" s="79"/>
    </row>
    <row r="10" spans="1:43" ht="22.5" customHeight="1">
      <c r="B10" s="217" t="s">
        <v>8</v>
      </c>
      <c r="C10" s="217"/>
      <c r="D10" s="217"/>
      <c r="E10" s="217"/>
      <c r="F10" s="217"/>
      <c r="G10" s="217"/>
      <c r="H10" s="217"/>
      <c r="I10" s="217"/>
      <c r="J10" s="217"/>
      <c r="K10" s="217"/>
      <c r="L10" s="217"/>
      <c r="M10" s="217"/>
      <c r="N10" s="217"/>
      <c r="O10" s="217"/>
      <c r="P10" s="217"/>
      <c r="Q10" s="217"/>
      <c r="R10" s="217"/>
      <c r="S10" s="217"/>
      <c r="T10" s="217"/>
      <c r="U10" s="217"/>
      <c r="V10" s="81"/>
      <c r="W10" s="81"/>
      <c r="Z10" s="81"/>
      <c r="AA10" s="81"/>
      <c r="AB10" s="3"/>
      <c r="AC10" s="3"/>
      <c r="AD10" s="3"/>
      <c r="AE10" s="3"/>
      <c r="AG10" s="4"/>
      <c r="AH10" s="4"/>
      <c r="AI10" s="4"/>
      <c r="AJ10" s="4"/>
      <c r="AK10" s="4"/>
      <c r="AN10" s="6"/>
      <c r="AO10" s="6"/>
      <c r="AP10" s="6"/>
      <c r="AQ10" s="6"/>
    </row>
    <row r="11" spans="1:43" ht="22.5" customHeight="1">
      <c r="B11" s="217"/>
      <c r="C11" s="217"/>
      <c r="D11" s="217"/>
      <c r="E11" s="217"/>
      <c r="F11" s="217"/>
      <c r="G11" s="217"/>
      <c r="H11" s="217"/>
      <c r="I11" s="217"/>
      <c r="J11" s="217"/>
      <c r="K11" s="217"/>
      <c r="L11" s="217"/>
      <c r="M11" s="217"/>
      <c r="N11" s="217"/>
      <c r="O11" s="217"/>
      <c r="P11" s="217"/>
      <c r="Q11" s="217"/>
      <c r="R11" s="217"/>
      <c r="S11" s="217"/>
      <c r="T11" s="217"/>
      <c r="U11" s="217"/>
      <c r="V11" s="81"/>
      <c r="W11" s="81"/>
      <c r="Z11" s="81"/>
      <c r="AA11" s="81"/>
      <c r="AB11" s="3"/>
      <c r="AC11" s="3"/>
      <c r="AD11" s="3"/>
      <c r="AE11" s="3"/>
      <c r="AG11" s="4"/>
      <c r="AH11" s="4"/>
      <c r="AI11" s="4"/>
      <c r="AJ11" s="4"/>
      <c r="AK11" s="4"/>
      <c r="AN11" s="6"/>
      <c r="AO11" s="6"/>
      <c r="AP11" s="6"/>
      <c r="AQ11" s="6"/>
    </row>
    <row r="12" spans="1:43" ht="22.5" customHeight="1">
      <c r="B12" s="217"/>
      <c r="C12" s="217"/>
      <c r="D12" s="217"/>
      <c r="E12" s="217"/>
      <c r="F12" s="217"/>
      <c r="G12" s="217"/>
      <c r="H12" s="217"/>
      <c r="I12" s="217"/>
      <c r="J12" s="217"/>
      <c r="K12" s="217"/>
      <c r="L12" s="217"/>
      <c r="M12" s="217"/>
      <c r="N12" s="217"/>
      <c r="O12" s="217"/>
      <c r="P12" s="217"/>
      <c r="Q12" s="217"/>
      <c r="R12" s="217"/>
      <c r="S12" s="217"/>
      <c r="T12" s="217"/>
      <c r="U12" s="217"/>
      <c r="V12" s="81"/>
      <c r="W12" s="81"/>
      <c r="Z12" s="81"/>
      <c r="AA12" s="81"/>
      <c r="AB12" s="3"/>
      <c r="AC12" s="3"/>
      <c r="AD12" s="3"/>
      <c r="AE12" s="3"/>
      <c r="AG12" s="4"/>
      <c r="AH12" s="4"/>
      <c r="AI12" s="4"/>
      <c r="AJ12" s="4"/>
      <c r="AK12" s="4"/>
      <c r="AN12" s="6"/>
      <c r="AO12" s="6"/>
      <c r="AP12" s="6"/>
      <c r="AQ12" s="6"/>
    </row>
    <row r="13" spans="1:43" s="76" customFormat="1" ht="9" customHeight="1">
      <c r="B13" s="82"/>
      <c r="C13" s="82"/>
      <c r="D13" s="82"/>
      <c r="E13" s="4"/>
      <c r="F13" s="4"/>
      <c r="G13" s="4"/>
      <c r="H13" s="4"/>
      <c r="I13" s="4"/>
      <c r="J13" s="9"/>
      <c r="K13" s="9"/>
      <c r="L13" s="9"/>
      <c r="M13" s="9"/>
      <c r="N13" s="6"/>
      <c r="O13" s="6"/>
      <c r="P13" s="3"/>
      <c r="Q13" s="3"/>
      <c r="R13" s="3"/>
      <c r="S13" s="3"/>
      <c r="T13" s="3"/>
      <c r="U13" s="3"/>
      <c r="V13" s="3"/>
      <c r="W13" s="3"/>
      <c r="AB13" s="83"/>
    </row>
    <row r="14" spans="1:43" s="76" customFormat="1" ht="22.5" customHeight="1">
      <c r="C14" s="139" t="s">
        <v>9</v>
      </c>
      <c r="D14" s="139"/>
      <c r="E14" s="140" t="s">
        <v>10</v>
      </c>
      <c r="F14" s="141"/>
      <c r="G14" s="141"/>
      <c r="H14" s="1"/>
      <c r="I14" s="140" t="s">
        <v>11</v>
      </c>
      <c r="J14" s="141"/>
      <c r="K14" s="141"/>
      <c r="L14" s="2"/>
      <c r="M14" s="246" t="s">
        <v>13</v>
      </c>
      <c r="N14" s="247"/>
      <c r="O14" s="247"/>
      <c r="P14" s="2"/>
      <c r="Q14" s="44"/>
      <c r="R14" s="7"/>
      <c r="S14" s="7"/>
      <c r="T14" s="45"/>
      <c r="U14" s="10"/>
      <c r="V14" s="10"/>
    </row>
    <row r="15" spans="1:43" s="76" customFormat="1" ht="22.5" customHeight="1">
      <c r="E15" s="145" t="s">
        <v>14</v>
      </c>
      <c r="F15" s="146"/>
      <c r="G15" s="146"/>
      <c r="H15" s="53">
        <f>IF(W37="","未選択",IF(W37="外部CRC",0,IF(H39&amp;N39&amp;T39="",3000,IF(H39&amp;N39&amp;T39="✔",4000,IF(H39&amp;N39&amp;T39="✔✔",5000,IF(H39&amp;N39&amp;T39="✔✔✔","エラー"))))))</f>
        <v>0</v>
      </c>
      <c r="I15" s="145" t="s">
        <v>15</v>
      </c>
      <c r="J15" s="146"/>
      <c r="K15" s="146"/>
      <c r="L15" s="2"/>
      <c r="M15" s="240" t="s">
        <v>16</v>
      </c>
      <c r="N15" s="241"/>
      <c r="O15" s="142"/>
      <c r="P15" s="2"/>
      <c r="Q15" s="44"/>
      <c r="R15" s="7"/>
      <c r="S15" s="7"/>
      <c r="T15" s="45"/>
      <c r="U15" s="10"/>
      <c r="V15" s="10"/>
    </row>
    <row r="16" spans="1:43" s="76" customFormat="1" ht="9" customHeight="1">
      <c r="B16" s="82"/>
      <c r="C16" s="82"/>
      <c r="D16" s="82"/>
      <c r="E16" s="4"/>
      <c r="F16" s="4"/>
      <c r="G16" s="4"/>
      <c r="H16" s="4"/>
      <c r="I16" s="4"/>
      <c r="J16" s="9"/>
      <c r="K16" s="9"/>
      <c r="L16" s="9"/>
      <c r="M16" s="9"/>
      <c r="N16" s="6"/>
      <c r="O16" s="6"/>
      <c r="P16" s="3"/>
      <c r="Q16" s="3"/>
      <c r="R16" s="3"/>
      <c r="S16" s="3"/>
      <c r="T16" s="3"/>
      <c r="U16" s="3"/>
      <c r="V16" s="3"/>
      <c r="W16" s="3"/>
      <c r="AB16" s="83"/>
    </row>
    <row r="17" spans="2:37" s="76" customFormat="1" ht="22.5" customHeight="1">
      <c r="B17" s="121" t="s">
        <v>18</v>
      </c>
      <c r="C17" s="121"/>
      <c r="D17" s="121"/>
      <c r="E17" s="121"/>
      <c r="F17" s="121"/>
      <c r="J17" s="155" t="s">
        <v>200</v>
      </c>
      <c r="K17" s="155"/>
      <c r="L17" s="155"/>
      <c r="M17" s="155"/>
      <c r="N17" s="155"/>
      <c r="O17" s="155"/>
      <c r="P17" s="155"/>
      <c r="Q17" s="155"/>
      <c r="R17" s="155"/>
      <c r="S17" s="155"/>
      <c r="T17" s="155"/>
    </row>
    <row r="18" spans="2:37" s="76" customFormat="1" ht="22.5" customHeight="1">
      <c r="B18" s="57" t="s">
        <v>124</v>
      </c>
      <c r="U18" s="84" t="s">
        <v>125</v>
      </c>
    </row>
    <row r="19" spans="2:37" ht="22.5" customHeight="1">
      <c r="B19" s="149"/>
      <c r="C19" s="149"/>
      <c r="D19" s="149"/>
      <c r="E19" s="149"/>
      <c r="F19" s="149"/>
      <c r="G19" s="149"/>
      <c r="H19" s="150" t="s">
        <v>21</v>
      </c>
      <c r="I19" s="151"/>
      <c r="J19" s="151"/>
      <c r="K19" s="151"/>
      <c r="L19" s="151"/>
      <c r="M19" s="151"/>
      <c r="N19" s="151"/>
      <c r="O19" s="151"/>
      <c r="P19" s="152" t="s">
        <v>22</v>
      </c>
      <c r="Q19" s="153"/>
      <c r="R19" s="153"/>
      <c r="S19" s="235" t="s">
        <v>23</v>
      </c>
      <c r="T19" s="236"/>
      <c r="U19" s="237"/>
      <c r="V19" s="75"/>
      <c r="AA19" s="3"/>
      <c r="AB19" s="3"/>
      <c r="AC19" s="3"/>
      <c r="AD19" s="3"/>
      <c r="AE19" s="3"/>
      <c r="AH19" s="3"/>
      <c r="AI19" s="3"/>
      <c r="AJ19" s="3"/>
      <c r="AK19" s="3"/>
    </row>
    <row r="20" spans="2:37" ht="40.5" customHeight="1">
      <c r="B20" s="158" t="s">
        <v>24</v>
      </c>
      <c r="C20" s="85" t="s">
        <v>25</v>
      </c>
      <c r="D20" s="17" t="s">
        <v>26</v>
      </c>
      <c r="E20" s="86"/>
      <c r="F20" s="86"/>
      <c r="G20" s="87"/>
      <c r="H20" s="133" t="s">
        <v>201</v>
      </c>
      <c r="I20" s="134"/>
      <c r="J20" s="134"/>
      <c r="K20" s="134"/>
      <c r="L20" s="134"/>
      <c r="M20" s="134"/>
      <c r="N20" s="134"/>
      <c r="O20" s="134"/>
      <c r="P20" s="159" t="str">
        <f>IF(P14="","",ROUNDDOWN(H14*6000*P14*0.15,0))</f>
        <v/>
      </c>
      <c r="Q20" s="160"/>
      <c r="R20" s="161"/>
      <c r="S20" s="124"/>
      <c r="T20" s="124"/>
      <c r="U20" s="124"/>
      <c r="V20" s="9"/>
      <c r="W20" s="82"/>
      <c r="AA20" s="3"/>
      <c r="AB20" s="3"/>
      <c r="AC20" s="3"/>
      <c r="AD20" s="3"/>
      <c r="AE20" s="3"/>
      <c r="AH20" s="3"/>
      <c r="AI20" s="3"/>
      <c r="AJ20" s="3"/>
      <c r="AK20" s="3"/>
    </row>
    <row r="21" spans="2:37" ht="22.5" customHeight="1">
      <c r="B21" s="158"/>
      <c r="C21" s="88" t="s">
        <v>28</v>
      </c>
      <c r="D21" s="18" t="s">
        <v>29</v>
      </c>
      <c r="E21" s="89"/>
      <c r="F21" s="89"/>
      <c r="G21" s="90"/>
      <c r="H21" s="128" t="s">
        <v>30</v>
      </c>
      <c r="I21" s="129"/>
      <c r="J21" s="129"/>
      <c r="K21" s="129"/>
      <c r="L21" s="129"/>
      <c r="M21" s="129"/>
      <c r="N21" s="129"/>
      <c r="O21" s="129"/>
      <c r="P21" s="125"/>
      <c r="Q21" s="126"/>
      <c r="R21" s="127"/>
      <c r="S21" s="124"/>
      <c r="T21" s="124"/>
      <c r="U21" s="124"/>
      <c r="V21" s="9"/>
      <c r="W21" s="82"/>
      <c r="X21" s="82"/>
      <c r="Y21" s="82"/>
      <c r="Z21" s="82"/>
      <c r="AF21" s="9"/>
      <c r="AG21" s="9"/>
      <c r="AH21" s="9"/>
      <c r="AI21" s="9"/>
    </row>
    <row r="22" spans="2:37" ht="22.5" customHeight="1">
      <c r="B22" s="158"/>
      <c r="C22" s="85" t="s">
        <v>31</v>
      </c>
      <c r="D22" s="17" t="s">
        <v>151</v>
      </c>
      <c r="E22" s="86"/>
      <c r="F22" s="86"/>
      <c r="G22" s="90"/>
      <c r="H22" s="128" t="s">
        <v>152</v>
      </c>
      <c r="I22" s="129"/>
      <c r="J22" s="129"/>
      <c r="K22" s="129"/>
      <c r="L22" s="129"/>
      <c r="M22" s="129"/>
      <c r="N22" s="129"/>
      <c r="O22" s="245"/>
      <c r="P22" s="130" t="str">
        <f>IF(H14="","",50000)</f>
        <v/>
      </c>
      <c r="Q22" s="131"/>
      <c r="R22" s="132"/>
      <c r="S22" s="124"/>
      <c r="T22" s="124"/>
      <c r="U22" s="124"/>
      <c r="V22" s="9"/>
      <c r="W22" s="82"/>
      <c r="X22" s="82"/>
      <c r="Y22" s="82"/>
      <c r="Z22" s="82"/>
      <c r="AF22" s="9"/>
      <c r="AG22" s="9"/>
      <c r="AH22" s="9"/>
      <c r="AI22" s="9"/>
    </row>
    <row r="23" spans="2:37" ht="22.5" customHeight="1">
      <c r="B23" s="158"/>
      <c r="C23" s="85" t="s">
        <v>34</v>
      </c>
      <c r="D23" s="19" t="s">
        <v>32</v>
      </c>
      <c r="E23" s="86"/>
      <c r="F23" s="86"/>
      <c r="G23" s="90"/>
      <c r="H23" s="128" t="s">
        <v>33</v>
      </c>
      <c r="I23" s="129"/>
      <c r="J23" s="129"/>
      <c r="K23" s="129"/>
      <c r="L23" s="129"/>
      <c r="M23" s="129"/>
      <c r="N23" s="129"/>
      <c r="O23" s="129"/>
      <c r="P23" s="130" t="str">
        <f>IF(L14="","",L14*6000)</f>
        <v/>
      </c>
      <c r="Q23" s="131"/>
      <c r="R23" s="132"/>
      <c r="S23" s="124"/>
      <c r="T23" s="124"/>
      <c r="U23" s="124"/>
      <c r="V23" s="9"/>
      <c r="W23" s="82"/>
      <c r="X23" s="82"/>
      <c r="Y23" s="82"/>
      <c r="Z23" s="82"/>
      <c r="AF23" s="9"/>
      <c r="AG23" s="9"/>
      <c r="AH23" s="9"/>
      <c r="AI23" s="9"/>
    </row>
    <row r="24" spans="2:37" ht="22.5" customHeight="1">
      <c r="B24" s="158"/>
      <c r="C24" s="85" t="s">
        <v>129</v>
      </c>
      <c r="D24" s="20" t="s">
        <v>35</v>
      </c>
      <c r="E24" s="82"/>
      <c r="F24" s="82"/>
      <c r="G24" s="87"/>
      <c r="H24" s="133" t="s">
        <v>36</v>
      </c>
      <c r="I24" s="134"/>
      <c r="J24" s="134"/>
      <c r="K24" s="134"/>
      <c r="L24" s="134"/>
      <c r="M24" s="134"/>
      <c r="N24" s="134"/>
      <c r="O24" s="134"/>
      <c r="P24" s="135"/>
      <c r="Q24" s="136"/>
      <c r="R24" s="137"/>
      <c r="S24" s="130" t="str">
        <f>IF(H14="","",H14*6000)</f>
        <v/>
      </c>
      <c r="T24" s="131"/>
      <c r="U24" s="132"/>
      <c r="V24" s="9"/>
      <c r="W24" s="82"/>
      <c r="X24" s="82"/>
      <c r="Y24" s="82"/>
      <c r="Z24" s="82"/>
      <c r="AF24" s="9"/>
      <c r="AG24" s="9"/>
      <c r="AH24" s="9"/>
      <c r="AI24" s="9"/>
    </row>
    <row r="25" spans="2:37" ht="22.5" customHeight="1" thickBot="1">
      <c r="B25" s="158"/>
      <c r="C25" s="88" t="s">
        <v>153</v>
      </c>
      <c r="D25" s="21" t="s">
        <v>38</v>
      </c>
      <c r="E25" s="89"/>
      <c r="F25" s="89"/>
      <c r="G25" s="90"/>
      <c r="H25" s="128" t="s">
        <v>39</v>
      </c>
      <c r="I25" s="129"/>
      <c r="J25" s="129"/>
      <c r="K25" s="129"/>
      <c r="L25" s="129"/>
      <c r="M25" s="129"/>
      <c r="N25" s="129"/>
      <c r="O25" s="129"/>
      <c r="P25" s="125"/>
      <c r="Q25" s="126"/>
      <c r="R25" s="127"/>
      <c r="S25" s="125"/>
      <c r="T25" s="126"/>
      <c r="U25" s="127"/>
      <c r="V25" s="9"/>
      <c r="W25" s="82"/>
      <c r="X25" s="82"/>
      <c r="Y25" s="82"/>
      <c r="Z25" s="82"/>
      <c r="AF25" s="9"/>
      <c r="AG25" s="9"/>
      <c r="AH25" s="9"/>
      <c r="AI25" s="9"/>
    </row>
    <row r="26" spans="2:37" ht="22.5" customHeight="1" thickBot="1">
      <c r="B26" s="22" t="s">
        <v>40</v>
      </c>
      <c r="C26" s="23"/>
      <c r="D26" s="23"/>
      <c r="E26" s="23"/>
      <c r="F26" s="23"/>
      <c r="G26" s="24"/>
      <c r="H26" s="167" t="s">
        <v>154</v>
      </c>
      <c r="I26" s="168"/>
      <c r="J26" s="168"/>
      <c r="K26" s="168"/>
      <c r="L26" s="168"/>
      <c r="M26" s="168"/>
      <c r="N26" s="168"/>
      <c r="O26" s="169"/>
      <c r="P26" s="166" t="str">
        <f>IF(P20="","",SUM(P20:R25))</f>
        <v/>
      </c>
      <c r="Q26" s="166"/>
      <c r="R26" s="166"/>
      <c r="S26" s="166" t="str">
        <f>IF(S24="","",SUM(S20:U25))</f>
        <v/>
      </c>
      <c r="T26" s="166"/>
      <c r="U26" s="166"/>
      <c r="V26" s="11"/>
      <c r="W26" s="12"/>
      <c r="X26" s="12"/>
      <c r="Y26" s="12"/>
      <c r="Z26" s="12"/>
      <c r="AA26" s="12"/>
      <c r="AB26" s="162"/>
      <c r="AC26" s="162"/>
      <c r="AD26" s="162"/>
      <c r="AE26" s="162"/>
      <c r="AF26" s="9"/>
      <c r="AG26" s="9"/>
      <c r="AH26" s="9"/>
      <c r="AI26" s="9"/>
    </row>
    <row r="27" spans="2:37" ht="40.5" customHeight="1">
      <c r="B27" s="158" t="s">
        <v>42</v>
      </c>
      <c r="C27" s="85" t="s">
        <v>155</v>
      </c>
      <c r="D27" s="19" t="s">
        <v>44</v>
      </c>
      <c r="E27" s="86"/>
      <c r="F27" s="86"/>
      <c r="G27" s="87"/>
      <c r="H27" s="163" t="s">
        <v>45</v>
      </c>
      <c r="I27" s="163"/>
      <c r="J27" s="163"/>
      <c r="K27" s="163"/>
      <c r="L27" s="163"/>
      <c r="M27" s="163"/>
      <c r="N27" s="163"/>
      <c r="O27" s="163"/>
      <c r="P27" s="164">
        <f>IF(OR(H15="未選択",H15="エラー"),"",IF(H15=0,0,H14*3000))</f>
        <v>0</v>
      </c>
      <c r="Q27" s="164"/>
      <c r="R27" s="164"/>
      <c r="S27" s="165"/>
      <c r="T27" s="165"/>
      <c r="U27" s="165"/>
      <c r="V27" s="9"/>
      <c r="W27" s="82"/>
      <c r="X27" s="82"/>
      <c r="Y27" s="82"/>
      <c r="Z27" s="82"/>
      <c r="AF27" s="9"/>
      <c r="AG27" s="9"/>
      <c r="AH27" s="9"/>
      <c r="AI27" s="9"/>
    </row>
    <row r="28" spans="2:37" ht="22.5" customHeight="1">
      <c r="B28" s="158"/>
      <c r="C28" s="91" t="s">
        <v>156</v>
      </c>
      <c r="D28" s="19" t="s">
        <v>47</v>
      </c>
      <c r="E28" s="86"/>
      <c r="F28" s="86"/>
      <c r="G28" s="90"/>
      <c r="H28" s="138" t="s">
        <v>157</v>
      </c>
      <c r="I28" s="138"/>
      <c r="J28" s="138"/>
      <c r="K28" s="138"/>
      <c r="L28" s="138"/>
      <c r="M28" s="138"/>
      <c r="N28" s="138"/>
      <c r="O28" s="138"/>
      <c r="P28" s="125"/>
      <c r="Q28" s="126"/>
      <c r="R28" s="127"/>
      <c r="S28" s="124"/>
      <c r="T28" s="124"/>
      <c r="U28" s="124"/>
      <c r="V28" s="9"/>
      <c r="W28" s="82"/>
      <c r="X28" s="82"/>
      <c r="Y28" s="82"/>
      <c r="Z28" s="82"/>
      <c r="AF28" s="9"/>
      <c r="AG28" s="9"/>
      <c r="AH28" s="9"/>
      <c r="AI28" s="9"/>
    </row>
    <row r="29" spans="2:37" ht="22.5" customHeight="1">
      <c r="B29" s="158"/>
      <c r="C29" s="91" t="s">
        <v>158</v>
      </c>
      <c r="D29" s="19" t="s">
        <v>50</v>
      </c>
      <c r="E29" s="86"/>
      <c r="F29" s="86"/>
      <c r="G29" s="90"/>
      <c r="H29" s="138" t="s">
        <v>159</v>
      </c>
      <c r="I29" s="138"/>
      <c r="J29" s="138"/>
      <c r="K29" s="138"/>
      <c r="L29" s="138"/>
      <c r="M29" s="138"/>
      <c r="N29" s="138"/>
      <c r="O29" s="138"/>
      <c r="P29" s="124"/>
      <c r="Q29" s="124"/>
      <c r="R29" s="124"/>
      <c r="S29" s="123">
        <f>IF(OR(H15="未選択",H15="エラー"),"",IF(H15=0,0,H14*H15+L15*2000))</f>
        <v>0</v>
      </c>
      <c r="T29" s="123"/>
      <c r="U29" s="123"/>
      <c r="V29" s="9"/>
      <c r="W29" s="82"/>
      <c r="X29" s="82"/>
      <c r="Y29" s="82"/>
      <c r="Z29" s="82"/>
      <c r="AF29" s="9"/>
      <c r="AG29" s="9"/>
      <c r="AH29" s="9"/>
      <c r="AI29" s="9"/>
    </row>
    <row r="30" spans="2:37" ht="22.5" customHeight="1">
      <c r="B30" s="158"/>
      <c r="C30" s="88" t="s">
        <v>55</v>
      </c>
      <c r="D30" s="19" t="s">
        <v>53</v>
      </c>
      <c r="E30" s="86"/>
      <c r="F30" s="86"/>
      <c r="G30" s="90"/>
      <c r="H30" s="138" t="s">
        <v>54</v>
      </c>
      <c r="I30" s="138"/>
      <c r="J30" s="138"/>
      <c r="K30" s="138"/>
      <c r="L30" s="138"/>
      <c r="M30" s="138"/>
      <c r="N30" s="138"/>
      <c r="O30" s="138"/>
      <c r="P30" s="123" t="str">
        <f>IF(L15="","",IF(L15=0,0,30000))</f>
        <v/>
      </c>
      <c r="Q30" s="123"/>
      <c r="R30" s="123"/>
      <c r="S30" s="124"/>
      <c r="T30" s="124"/>
      <c r="U30" s="124"/>
      <c r="V30" s="9"/>
      <c r="W30" s="82"/>
      <c r="X30" s="82"/>
      <c r="Y30" s="82"/>
      <c r="Z30" s="82"/>
      <c r="AF30" s="9"/>
      <c r="AG30" s="9"/>
      <c r="AH30" s="9"/>
      <c r="AI30" s="9"/>
    </row>
    <row r="31" spans="2:37" ht="22.5" customHeight="1">
      <c r="B31" s="158"/>
      <c r="C31" s="88" t="s">
        <v>58</v>
      </c>
      <c r="D31" s="19" t="s">
        <v>56</v>
      </c>
      <c r="E31" s="86"/>
      <c r="F31" s="86"/>
      <c r="G31" s="90"/>
      <c r="H31" s="138" t="s">
        <v>57</v>
      </c>
      <c r="I31" s="138"/>
      <c r="J31" s="138"/>
      <c r="K31" s="138"/>
      <c r="L31" s="138"/>
      <c r="M31" s="138"/>
      <c r="N31" s="138"/>
      <c r="O31" s="138"/>
      <c r="P31" s="123" t="str">
        <f>IF(P14="","",200000)</f>
        <v/>
      </c>
      <c r="Q31" s="123"/>
      <c r="R31" s="123"/>
      <c r="S31" s="124"/>
      <c r="T31" s="124"/>
      <c r="U31" s="124"/>
      <c r="V31" s="9"/>
      <c r="W31" s="82"/>
      <c r="X31" s="82"/>
      <c r="Y31" s="82"/>
      <c r="Z31" s="82"/>
      <c r="AF31" s="9"/>
      <c r="AG31" s="9"/>
      <c r="AH31" s="9"/>
      <c r="AI31" s="9"/>
    </row>
    <row r="32" spans="2:37" ht="22.5" customHeight="1" thickBot="1">
      <c r="B32" s="158"/>
      <c r="C32" s="92" t="s">
        <v>61</v>
      </c>
      <c r="D32" s="25" t="s">
        <v>62</v>
      </c>
      <c r="E32" s="93"/>
      <c r="F32" s="93"/>
      <c r="G32" s="94"/>
      <c r="H32" s="170" t="s">
        <v>194</v>
      </c>
      <c r="I32" s="170"/>
      <c r="J32" s="170"/>
      <c r="K32" s="170"/>
      <c r="L32" s="170"/>
      <c r="M32" s="170"/>
      <c r="N32" s="170"/>
      <c r="O32" s="170"/>
      <c r="P32" s="171" t="str">
        <f>IF(P20="","",(SUM(P20:R25)+SUM(P27:R31))*0.1)</f>
        <v/>
      </c>
      <c r="Q32" s="171"/>
      <c r="R32" s="171"/>
      <c r="S32" s="172" t="str">
        <f>IF(S24="","",(SUM(S20:U25)+SUM(S27:U31))*0.1)</f>
        <v/>
      </c>
      <c r="T32" s="172"/>
      <c r="U32" s="172"/>
      <c r="V32" s="9"/>
      <c r="W32" s="82"/>
      <c r="X32" s="82"/>
      <c r="Y32" s="82"/>
      <c r="Z32" s="82"/>
      <c r="AA32" s="13"/>
      <c r="AF32" s="9"/>
      <c r="AG32" s="9"/>
      <c r="AH32" s="9"/>
      <c r="AI32" s="9"/>
    </row>
    <row r="33" spans="2:37" ht="22.5" customHeight="1" thickBot="1">
      <c r="B33" s="22" t="s">
        <v>63</v>
      </c>
      <c r="C33" s="23"/>
      <c r="D33" s="23"/>
      <c r="E33" s="23"/>
      <c r="F33" s="23"/>
      <c r="G33" s="24"/>
      <c r="H33" s="180" t="s">
        <v>160</v>
      </c>
      <c r="I33" s="180"/>
      <c r="J33" s="180"/>
      <c r="K33" s="180"/>
      <c r="L33" s="180"/>
      <c r="M33" s="180"/>
      <c r="N33" s="180"/>
      <c r="O33" s="180"/>
      <c r="P33" s="181" t="str">
        <f>IF(P32="","",SUM(P27:R32))</f>
        <v/>
      </c>
      <c r="Q33" s="182"/>
      <c r="R33" s="183"/>
      <c r="S33" s="184" t="str">
        <f>IF(S32="","",SUM(S27:U32))</f>
        <v/>
      </c>
      <c r="T33" s="184"/>
      <c r="U33" s="185"/>
      <c r="V33" s="9"/>
      <c r="W33" s="14"/>
      <c r="X33" s="14"/>
      <c r="Y33" s="14"/>
      <c r="Z33" s="14"/>
      <c r="AA33" s="14"/>
      <c r="AF33" s="9"/>
      <c r="AG33" s="9"/>
      <c r="AH33" s="9"/>
      <c r="AI33" s="9"/>
    </row>
    <row r="34" spans="2:37" s="76" customFormat="1" ht="22.5" customHeight="1" thickBot="1">
      <c r="B34" s="46" t="s">
        <v>65</v>
      </c>
      <c r="C34" s="47"/>
      <c r="D34" s="114"/>
      <c r="E34" s="114"/>
      <c r="F34" s="114"/>
      <c r="G34" s="115"/>
      <c r="H34" s="242" t="s">
        <v>182</v>
      </c>
      <c r="I34" s="243"/>
      <c r="J34" s="243"/>
      <c r="K34" s="243"/>
      <c r="L34" s="243"/>
      <c r="M34" s="243"/>
      <c r="N34" s="243"/>
      <c r="O34" s="243"/>
      <c r="P34" s="244" t="str">
        <f>IF(P26="","",ROUNDDOWN((P26+P33)*0.3,0))</f>
        <v/>
      </c>
      <c r="Q34" s="244"/>
      <c r="R34" s="244"/>
      <c r="S34" s="244" t="str">
        <f>IF(S26="","",ROUNDDOWN((S26+S33)*0.3,0))</f>
        <v/>
      </c>
      <c r="T34" s="244"/>
      <c r="U34" s="244"/>
      <c r="V34" s="9"/>
      <c r="AA34" s="97"/>
      <c r="AF34" s="9"/>
      <c r="AG34" s="9"/>
      <c r="AH34" s="9"/>
      <c r="AI34" s="9"/>
    </row>
    <row r="35" spans="2:37" ht="22.5" customHeight="1" thickTop="1">
      <c r="B35" s="174" t="s">
        <v>66</v>
      </c>
      <c r="C35" s="175"/>
      <c r="D35" s="175"/>
      <c r="E35" s="175"/>
      <c r="F35" s="175"/>
      <c r="G35" s="175"/>
      <c r="H35" s="175"/>
      <c r="I35" s="175"/>
      <c r="J35" s="175"/>
      <c r="K35" s="175"/>
      <c r="L35" s="175"/>
      <c r="M35" s="175"/>
      <c r="N35" s="175"/>
      <c r="O35" s="176"/>
      <c r="P35" s="231" t="str">
        <f>IF(P26="","",P26+P33+P34)</f>
        <v/>
      </c>
      <c r="Q35" s="231"/>
      <c r="R35" s="231"/>
      <c r="S35" s="231" t="str">
        <f>IF(S26="","",S26+S33+S34)</f>
        <v/>
      </c>
      <c r="T35" s="231"/>
      <c r="U35" s="231"/>
      <c r="V35" s="9"/>
      <c r="W35" s="15"/>
      <c r="AA35" s="3"/>
      <c r="AB35" s="3"/>
      <c r="AC35" s="3"/>
      <c r="AD35" s="3"/>
      <c r="AE35" s="3"/>
      <c r="AH35" s="3"/>
      <c r="AI35" s="3"/>
      <c r="AJ35" s="3"/>
      <c r="AK35" s="3"/>
    </row>
    <row r="36" spans="2:37" ht="6" customHeight="1">
      <c r="B36" s="82"/>
      <c r="C36" s="82"/>
      <c r="D36" s="82"/>
      <c r="E36" s="82"/>
      <c r="F36" s="82"/>
      <c r="G36" s="82"/>
      <c r="H36" s="82"/>
      <c r="I36" s="82"/>
      <c r="J36" s="82"/>
      <c r="K36" s="82"/>
      <c r="L36" s="82"/>
      <c r="M36" s="82"/>
      <c r="N36" s="82"/>
      <c r="O36" s="82"/>
      <c r="P36" s="26"/>
      <c r="Q36" s="26"/>
      <c r="R36" s="26"/>
      <c r="S36" s="26"/>
      <c r="T36" s="26"/>
      <c r="U36" s="26"/>
      <c r="V36" s="9"/>
      <c r="W36" s="15"/>
      <c r="AA36" s="3"/>
      <c r="AB36" s="3"/>
      <c r="AC36" s="3"/>
      <c r="AD36" s="3"/>
      <c r="AE36" s="3"/>
      <c r="AH36" s="3"/>
      <c r="AI36" s="3"/>
      <c r="AJ36" s="3"/>
      <c r="AK36" s="3"/>
    </row>
    <row r="37" spans="2:37" ht="18" customHeight="1">
      <c r="B37" s="15" t="s">
        <v>67</v>
      </c>
      <c r="C37" s="15"/>
      <c r="D37" s="15"/>
      <c r="E37" s="15"/>
      <c r="F37" s="15"/>
      <c r="G37" s="15"/>
      <c r="H37" s="15"/>
      <c r="I37" s="15"/>
      <c r="J37" s="15"/>
      <c r="K37" s="15"/>
      <c r="L37" s="15"/>
      <c r="M37" s="15"/>
      <c r="N37" s="15"/>
      <c r="O37" s="15"/>
      <c r="P37" s="15"/>
      <c r="R37" s="15"/>
      <c r="S37" s="15"/>
      <c r="T37" s="15"/>
      <c r="U37" s="15"/>
      <c r="V37" s="15"/>
      <c r="W37" s="118" t="s">
        <v>224</v>
      </c>
      <c r="X37" s="118"/>
      <c r="Y37" s="15"/>
      <c r="Z37" s="15"/>
      <c r="AA37" s="12"/>
      <c r="AB37" s="12"/>
      <c r="AC37" s="12"/>
      <c r="AD37" s="12"/>
      <c r="AE37" s="12"/>
      <c r="AF37" s="16"/>
      <c r="AG37" s="16"/>
    </row>
    <row r="38" spans="2:37" ht="18" customHeight="1">
      <c r="B38" s="99" t="s">
        <v>195</v>
      </c>
      <c r="C38" s="15"/>
      <c r="D38" s="15"/>
      <c r="E38" s="15"/>
      <c r="F38" s="15"/>
      <c r="G38" s="15"/>
      <c r="H38" s="15"/>
      <c r="I38" s="15"/>
      <c r="J38" s="15"/>
      <c r="K38" s="15"/>
      <c r="L38" s="15"/>
      <c r="M38" s="15"/>
      <c r="N38" s="15" t="s">
        <v>68</v>
      </c>
      <c r="O38" s="15"/>
      <c r="P38" s="15"/>
      <c r="R38" s="15"/>
      <c r="S38" s="15"/>
      <c r="T38" s="15"/>
      <c r="U38" s="15"/>
      <c r="V38" s="15"/>
      <c r="W38" s="15"/>
      <c r="X38" s="15"/>
      <c r="Y38" s="15"/>
      <c r="Z38" s="15"/>
      <c r="AA38" s="12"/>
      <c r="AB38" s="12"/>
      <c r="AC38" s="12"/>
      <c r="AD38" s="12"/>
      <c r="AE38" s="12"/>
      <c r="AF38" s="16"/>
      <c r="AG38" s="16"/>
    </row>
    <row r="39" spans="2:37" ht="18" customHeight="1">
      <c r="C39" s="27" t="s">
        <v>69</v>
      </c>
      <c r="D39" s="100"/>
      <c r="E39" s="100"/>
      <c r="F39" s="116"/>
      <c r="G39" s="105"/>
      <c r="H39" s="101"/>
      <c r="I39" s="27" t="s">
        <v>179</v>
      </c>
      <c r="J39" s="102"/>
      <c r="K39" s="102"/>
      <c r="L39" s="103"/>
      <c r="M39" s="105"/>
      <c r="N39" s="101"/>
      <c r="O39" s="27" t="s">
        <v>70</v>
      </c>
      <c r="P39" s="103"/>
      <c r="Q39" s="104"/>
      <c r="R39" s="104"/>
      <c r="S39" s="105"/>
      <c r="T39" s="101"/>
      <c r="U39" s="15"/>
      <c r="V39" s="15"/>
      <c r="W39" s="15"/>
      <c r="X39" s="15"/>
      <c r="Y39" s="15"/>
      <c r="Z39" s="15"/>
      <c r="AA39" s="12"/>
      <c r="AB39" s="12"/>
      <c r="AC39" s="12"/>
      <c r="AD39" s="12"/>
      <c r="AE39" s="12"/>
      <c r="AF39" s="16"/>
      <c r="AG39" s="16"/>
    </row>
    <row r="40" spans="2:37" ht="6" customHeight="1">
      <c r="B40" s="82"/>
      <c r="C40" s="82"/>
      <c r="D40" s="82"/>
      <c r="E40" s="82"/>
      <c r="F40" s="82"/>
      <c r="G40" s="82"/>
      <c r="H40" s="82"/>
      <c r="I40" s="82"/>
      <c r="J40" s="82"/>
      <c r="K40" s="82"/>
      <c r="L40" s="82"/>
      <c r="M40" s="82"/>
      <c r="N40" s="82"/>
      <c r="O40" s="82"/>
      <c r="P40" s="26"/>
      <c r="Q40" s="26"/>
      <c r="R40" s="26"/>
      <c r="S40" s="26"/>
      <c r="T40" s="26"/>
      <c r="U40" s="26"/>
      <c r="V40" s="9"/>
      <c r="W40" s="15"/>
      <c r="AA40" s="3"/>
      <c r="AB40" s="3"/>
      <c r="AC40" s="3"/>
      <c r="AD40" s="3"/>
      <c r="AE40" s="3"/>
      <c r="AH40" s="3"/>
      <c r="AI40" s="3"/>
      <c r="AJ40" s="3"/>
      <c r="AK40" s="3"/>
    </row>
    <row r="41" spans="2:37" ht="13.5" customHeight="1">
      <c r="B41" s="82"/>
      <c r="C41" s="82"/>
      <c r="D41" s="82"/>
      <c r="E41" s="82"/>
      <c r="F41" s="82"/>
      <c r="G41" s="82"/>
      <c r="H41" s="82"/>
      <c r="I41" s="82"/>
      <c r="J41" s="82"/>
      <c r="K41" s="82"/>
      <c r="L41" s="82"/>
      <c r="M41" s="82"/>
      <c r="N41" s="82"/>
      <c r="O41" s="82"/>
      <c r="P41" s="26"/>
      <c r="Q41" s="26"/>
      <c r="R41" s="26"/>
      <c r="S41" s="26"/>
      <c r="T41" s="26"/>
      <c r="U41" s="26"/>
      <c r="V41" s="9"/>
      <c r="W41" s="15"/>
      <c r="AA41" s="3"/>
      <c r="AB41" s="3"/>
      <c r="AC41" s="3"/>
      <c r="AD41" s="3"/>
      <c r="AE41" s="3"/>
      <c r="AH41" s="3"/>
      <c r="AI41" s="3"/>
      <c r="AJ41" s="3"/>
      <c r="AK41" s="3"/>
    </row>
    <row r="42" spans="2:37" ht="18" customHeight="1">
      <c r="B42" s="15" t="s">
        <v>71</v>
      </c>
      <c r="C42" s="15"/>
      <c r="D42" s="15"/>
      <c r="E42" s="15"/>
      <c r="F42" s="15"/>
      <c r="G42" s="15"/>
      <c r="H42" s="15"/>
      <c r="I42" s="15"/>
      <c r="J42" s="15"/>
      <c r="K42" s="15"/>
      <c r="L42" s="15"/>
      <c r="M42" s="15"/>
      <c r="N42" s="15"/>
      <c r="O42" s="15"/>
      <c r="P42" s="15"/>
      <c r="R42" s="15"/>
      <c r="S42" s="15"/>
      <c r="T42" s="15"/>
      <c r="U42" s="15"/>
      <c r="V42" s="15"/>
      <c r="W42" s="15"/>
      <c r="X42" s="15"/>
      <c r="Y42" s="15"/>
      <c r="Z42" s="15"/>
      <c r="AA42" s="12"/>
      <c r="AB42" s="12"/>
      <c r="AC42" s="12"/>
      <c r="AD42" s="12"/>
      <c r="AE42" s="12"/>
      <c r="AF42" s="16"/>
      <c r="AG42" s="16"/>
    </row>
    <row r="43" spans="2:37" ht="18" customHeight="1">
      <c r="B43" s="15" t="s">
        <v>72</v>
      </c>
      <c r="D43" s="106"/>
      <c r="E43" s="106"/>
      <c r="F43" s="106"/>
      <c r="G43" s="106"/>
      <c r="H43" s="106"/>
      <c r="I43" s="107" t="s">
        <v>73</v>
      </c>
      <c r="J43" s="117"/>
      <c r="K43" s="117"/>
      <c r="L43" s="117"/>
      <c r="M43" s="117"/>
      <c r="N43" s="106" t="s">
        <v>74</v>
      </c>
      <c r="O43" s="106"/>
      <c r="P43" s="106"/>
      <c r="Q43" s="106"/>
      <c r="R43" s="106"/>
      <c r="S43" s="106"/>
      <c r="T43" s="15"/>
      <c r="U43" s="15"/>
      <c r="V43" s="15"/>
      <c r="W43" s="15"/>
      <c r="X43" s="15"/>
      <c r="Y43" s="15"/>
      <c r="Z43" s="15"/>
      <c r="AA43" s="12"/>
      <c r="AB43" s="12"/>
      <c r="AC43" s="12"/>
      <c r="AD43" s="12"/>
      <c r="AE43" s="12"/>
      <c r="AF43" s="16"/>
      <c r="AG43" s="16"/>
    </row>
    <row r="44" spans="2:37" ht="18" customHeight="1">
      <c r="B44" s="15" t="s">
        <v>161</v>
      </c>
      <c r="C44" s="106"/>
      <c r="D44" s="106"/>
      <c r="E44" s="106"/>
      <c r="F44" s="106"/>
      <c r="G44" s="106"/>
      <c r="H44" s="106"/>
      <c r="I44" s="107" t="s">
        <v>73</v>
      </c>
      <c r="J44" s="117"/>
      <c r="K44" s="117"/>
      <c r="L44" s="117"/>
      <c r="M44" s="117"/>
      <c r="N44" s="106" t="s">
        <v>76</v>
      </c>
      <c r="O44" s="106"/>
      <c r="P44" s="106"/>
      <c r="Q44" s="106"/>
      <c r="R44" s="106"/>
      <c r="S44" s="106"/>
      <c r="T44" s="15"/>
      <c r="U44" s="15"/>
      <c r="V44" s="15"/>
      <c r="W44" s="15"/>
      <c r="X44" s="15"/>
      <c r="Y44" s="15"/>
      <c r="Z44" s="15"/>
      <c r="AA44" s="12"/>
      <c r="AB44" s="12"/>
      <c r="AC44" s="12"/>
      <c r="AD44" s="12"/>
      <c r="AE44" s="12"/>
      <c r="AF44" s="16"/>
      <c r="AG44" s="16"/>
    </row>
    <row r="45" spans="2:37" ht="18" customHeight="1">
      <c r="B45" s="15" t="s">
        <v>162</v>
      </c>
      <c r="C45" s="106"/>
      <c r="D45" s="106"/>
      <c r="E45" s="106"/>
      <c r="F45" s="106"/>
      <c r="G45" s="106"/>
      <c r="H45" s="106"/>
      <c r="I45" s="107" t="s">
        <v>73</v>
      </c>
      <c r="J45" s="117"/>
      <c r="K45" s="117"/>
      <c r="L45" s="117"/>
      <c r="M45" s="117"/>
      <c r="N45" s="106" t="s">
        <v>76</v>
      </c>
      <c r="O45" s="106"/>
      <c r="P45" s="106"/>
      <c r="Q45" s="106"/>
      <c r="R45" s="106"/>
      <c r="S45" s="106"/>
      <c r="T45" s="15"/>
      <c r="U45" s="15"/>
      <c r="V45" s="15"/>
      <c r="W45" s="15"/>
      <c r="X45" s="15"/>
      <c r="Y45" s="15"/>
      <c r="Z45" s="15"/>
      <c r="AA45" s="12"/>
      <c r="AB45" s="12"/>
      <c r="AC45" s="12"/>
      <c r="AD45" s="12"/>
      <c r="AE45" s="12"/>
      <c r="AF45" s="16"/>
      <c r="AG45" s="16"/>
    </row>
    <row r="46" spans="2:37" ht="18" customHeight="1">
      <c r="B46" s="15" t="s">
        <v>163</v>
      </c>
      <c r="C46" s="15"/>
      <c r="D46" s="15"/>
      <c r="E46" s="15"/>
      <c r="F46" s="15"/>
      <c r="G46" s="15"/>
      <c r="H46" s="15"/>
      <c r="I46" s="15"/>
      <c r="J46" s="15"/>
      <c r="K46" s="15"/>
      <c r="L46" s="15"/>
      <c r="M46" s="15"/>
      <c r="N46" s="15"/>
      <c r="O46" s="15"/>
      <c r="P46" s="15"/>
      <c r="Q46" s="15"/>
      <c r="R46" s="15"/>
      <c r="S46" s="15"/>
      <c r="T46" s="15"/>
      <c r="U46" s="15"/>
      <c r="V46" s="15"/>
      <c r="W46" s="15"/>
      <c r="X46" s="15"/>
      <c r="Y46" s="15"/>
      <c r="Z46" s="15"/>
      <c r="AA46" s="12"/>
      <c r="AB46" s="12"/>
      <c r="AC46" s="12"/>
      <c r="AD46" s="12"/>
      <c r="AE46" s="12"/>
      <c r="AF46" s="16"/>
      <c r="AG46" s="16"/>
      <c r="AH46" s="58"/>
      <c r="AI46" s="58"/>
      <c r="AJ46" s="58"/>
      <c r="AK46" s="58"/>
    </row>
    <row r="47" spans="2:37" ht="18" customHeight="1">
      <c r="B47" s="15" t="s">
        <v>143</v>
      </c>
      <c r="C47" s="15"/>
      <c r="D47" s="15"/>
      <c r="E47" s="15"/>
      <c r="F47" s="15"/>
      <c r="G47" s="15"/>
      <c r="H47" s="15"/>
      <c r="I47" s="15"/>
      <c r="J47" s="15"/>
      <c r="K47" s="15"/>
      <c r="L47" s="15"/>
      <c r="M47" s="15"/>
      <c r="N47" s="15"/>
      <c r="O47" s="15"/>
      <c r="P47" s="15"/>
      <c r="Q47" s="15"/>
      <c r="R47" s="15"/>
      <c r="S47" s="15"/>
      <c r="T47" s="15"/>
      <c r="U47" s="15"/>
      <c r="V47" s="15"/>
      <c r="W47" s="15"/>
      <c r="X47" s="15"/>
      <c r="Y47" s="15"/>
      <c r="Z47" s="15"/>
      <c r="AA47" s="12"/>
      <c r="AB47" s="12"/>
      <c r="AC47" s="12"/>
      <c r="AD47" s="12"/>
      <c r="AE47" s="12"/>
      <c r="AF47" s="16"/>
      <c r="AG47" s="16"/>
      <c r="AH47" s="58"/>
      <c r="AI47" s="58"/>
      <c r="AJ47" s="58"/>
      <c r="AK47" s="58"/>
    </row>
    <row r="48" spans="2:37" ht="18" customHeight="1">
      <c r="B48" s="15" t="s">
        <v>164</v>
      </c>
      <c r="C48" s="15"/>
      <c r="D48" s="15"/>
      <c r="E48" s="15"/>
      <c r="F48" s="15"/>
      <c r="G48" s="15"/>
      <c r="H48" s="15"/>
      <c r="I48" s="15"/>
      <c r="J48" s="15"/>
      <c r="K48" s="15"/>
      <c r="L48" s="15"/>
      <c r="M48" s="15"/>
      <c r="N48" s="15"/>
      <c r="O48" s="15"/>
      <c r="P48" s="15"/>
      <c r="Q48" s="15"/>
      <c r="R48" s="15"/>
      <c r="S48" s="15"/>
      <c r="T48" s="15"/>
      <c r="U48" s="15"/>
      <c r="V48" s="15"/>
      <c r="W48" s="15"/>
      <c r="X48" s="15"/>
      <c r="Y48" s="15"/>
      <c r="Z48" s="15"/>
      <c r="AA48" s="12"/>
      <c r="AB48" s="12"/>
      <c r="AC48" s="12"/>
      <c r="AD48" s="12"/>
      <c r="AE48" s="12"/>
      <c r="AF48" s="16"/>
      <c r="AG48" s="16"/>
      <c r="AH48" s="58"/>
      <c r="AI48" s="58"/>
      <c r="AJ48" s="58"/>
      <c r="AK48" s="58"/>
    </row>
    <row r="49" spans="1:37" ht="18" customHeight="1">
      <c r="B49" s="238" t="s">
        <v>219</v>
      </c>
      <c r="C49" s="215"/>
      <c r="D49" s="215"/>
      <c r="E49" s="215"/>
      <c r="F49" s="215"/>
      <c r="G49" s="215"/>
      <c r="H49" s="215"/>
      <c r="I49" s="215"/>
      <c r="J49" s="215"/>
      <c r="K49" s="215"/>
      <c r="L49" s="215"/>
      <c r="M49" s="215"/>
      <c r="N49" s="215"/>
      <c r="O49" s="215"/>
      <c r="P49" s="215"/>
      <c r="Q49" s="215"/>
      <c r="R49" s="215"/>
      <c r="S49" s="215"/>
      <c r="T49" s="15"/>
      <c r="U49" s="15"/>
      <c r="V49" s="15"/>
      <c r="W49" s="15"/>
      <c r="X49" s="15"/>
      <c r="Y49" s="15"/>
      <c r="Z49" s="15"/>
      <c r="AA49" s="12"/>
      <c r="AB49" s="12"/>
      <c r="AC49" s="12"/>
      <c r="AD49" s="12"/>
      <c r="AE49" s="12"/>
      <c r="AF49" s="16"/>
      <c r="AG49" s="16"/>
      <c r="AH49" s="58"/>
      <c r="AI49" s="58"/>
      <c r="AJ49" s="58"/>
      <c r="AK49" s="58"/>
    </row>
    <row r="50" spans="1:37" ht="18" customHeight="1">
      <c r="B50" s="239" t="s">
        <v>220</v>
      </c>
      <c r="C50" s="239"/>
      <c r="D50" s="239"/>
      <c r="E50" s="239"/>
      <c r="F50" s="239"/>
      <c r="G50" s="239"/>
      <c r="H50" s="239"/>
      <c r="I50" s="239"/>
      <c r="J50" s="239"/>
      <c r="K50" s="239"/>
      <c r="L50" s="239"/>
      <c r="M50" s="239"/>
      <c r="N50" s="239"/>
      <c r="O50" s="239"/>
      <c r="P50" s="239"/>
      <c r="Q50" s="239"/>
      <c r="R50" s="239"/>
      <c r="S50" s="239"/>
      <c r="T50" s="15"/>
      <c r="U50" s="15"/>
      <c r="V50" s="15"/>
      <c r="W50" s="15"/>
      <c r="X50" s="15"/>
      <c r="Y50" s="15"/>
      <c r="Z50" s="15"/>
      <c r="AA50" s="12"/>
      <c r="AB50" s="12"/>
      <c r="AC50" s="12"/>
      <c r="AD50" s="12"/>
      <c r="AE50" s="12"/>
      <c r="AF50" s="16"/>
      <c r="AG50" s="16"/>
      <c r="AH50" s="58"/>
      <c r="AI50" s="58"/>
      <c r="AJ50" s="58"/>
      <c r="AK50" s="58"/>
    </row>
    <row r="51" spans="1:37" ht="18" customHeight="1">
      <c r="B51" s="15" t="s">
        <v>216</v>
      </c>
      <c r="C51" s="15"/>
      <c r="D51" s="15"/>
      <c r="E51" s="15"/>
      <c r="F51" s="15"/>
      <c r="G51" s="15"/>
      <c r="H51" s="15"/>
      <c r="I51" s="15"/>
      <c r="J51" s="15"/>
      <c r="K51" s="15"/>
      <c r="L51" s="15"/>
      <c r="M51" s="15"/>
      <c r="N51" s="15"/>
      <c r="O51" s="15"/>
      <c r="P51" s="15"/>
      <c r="Q51" s="15"/>
      <c r="R51" s="15"/>
      <c r="S51" s="15"/>
      <c r="T51" s="15" t="s">
        <v>83</v>
      </c>
      <c r="U51" s="15"/>
      <c r="V51" s="15"/>
      <c r="W51" s="15"/>
      <c r="X51" s="15"/>
      <c r="Y51" s="15"/>
      <c r="Z51" s="15"/>
      <c r="AA51" s="12"/>
      <c r="AB51" s="12"/>
      <c r="AC51" s="12"/>
      <c r="AD51" s="12"/>
      <c r="AE51" s="12"/>
      <c r="AF51" s="16"/>
      <c r="AG51" s="16"/>
    </row>
    <row r="52" spans="1:37" ht="22.5" customHeight="1">
      <c r="B52" s="28" t="s">
        <v>206</v>
      </c>
      <c r="C52" s="15"/>
      <c r="D52" s="15"/>
      <c r="E52" s="15"/>
      <c r="F52" s="15"/>
      <c r="G52" s="15"/>
      <c r="H52" s="15"/>
      <c r="I52" s="15"/>
      <c r="J52" s="15"/>
      <c r="K52" s="15"/>
      <c r="L52" s="15"/>
      <c r="M52" s="15"/>
      <c r="N52" s="15"/>
      <c r="O52" s="15"/>
      <c r="P52" s="15"/>
      <c r="Q52" s="15"/>
      <c r="R52" s="15"/>
      <c r="S52" s="15"/>
      <c r="T52" s="15"/>
      <c r="U52" s="84" t="s">
        <v>125</v>
      </c>
      <c r="V52" s="15"/>
      <c r="W52" s="15"/>
      <c r="X52" s="15"/>
      <c r="Y52" s="15"/>
      <c r="Z52" s="15"/>
      <c r="AA52" s="12"/>
      <c r="AB52" s="12"/>
      <c r="AC52" s="12"/>
      <c r="AD52" s="12"/>
      <c r="AE52" s="12"/>
      <c r="AF52" s="16"/>
      <c r="AG52" s="16"/>
    </row>
    <row r="53" spans="1:37" ht="22.5" customHeight="1">
      <c r="B53" s="150"/>
      <c r="C53" s="151"/>
      <c r="D53" s="151"/>
      <c r="E53" s="151"/>
      <c r="F53" s="151"/>
      <c r="G53" s="192"/>
      <c r="H53" s="150" t="s">
        <v>21</v>
      </c>
      <c r="I53" s="151"/>
      <c r="J53" s="151"/>
      <c r="K53" s="151"/>
      <c r="L53" s="151"/>
      <c r="M53" s="151"/>
      <c r="N53" s="151"/>
      <c r="O53" s="192"/>
      <c r="P53" s="152" t="s">
        <v>180</v>
      </c>
      <c r="Q53" s="153"/>
      <c r="R53" s="154"/>
      <c r="S53" s="152" t="s">
        <v>144</v>
      </c>
      <c r="T53" s="153"/>
      <c r="U53" s="154"/>
      <c r="V53" s="75"/>
      <c r="W53" s="15"/>
      <c r="X53" s="15"/>
      <c r="Y53" s="15"/>
      <c r="Z53" s="15"/>
      <c r="AA53" s="12"/>
      <c r="AB53" s="12"/>
      <c r="AC53" s="12"/>
      <c r="AD53" s="12"/>
      <c r="AE53" s="12"/>
      <c r="AF53" s="16"/>
      <c r="AG53" s="16"/>
    </row>
    <row r="54" spans="1:37" ht="22.5" customHeight="1">
      <c r="B54" s="193" t="s">
        <v>84</v>
      </c>
      <c r="C54" s="29" t="s">
        <v>85</v>
      </c>
      <c r="D54" s="29"/>
      <c r="E54" s="89"/>
      <c r="F54" s="89"/>
      <c r="G54" s="90"/>
      <c r="H54" s="138" t="s">
        <v>145</v>
      </c>
      <c r="I54" s="138"/>
      <c r="J54" s="138"/>
      <c r="K54" s="138"/>
      <c r="L54" s="138"/>
      <c r="M54" s="138"/>
      <c r="N54" s="138"/>
      <c r="O54" s="138"/>
      <c r="P54" s="130">
        <v>40000</v>
      </c>
      <c r="Q54" s="131"/>
      <c r="R54" s="132"/>
      <c r="S54" s="130">
        <v>20000</v>
      </c>
      <c r="T54" s="131"/>
      <c r="U54" s="132"/>
      <c r="V54" s="9"/>
      <c r="W54" s="15"/>
      <c r="X54" s="15"/>
      <c r="Y54" s="15"/>
      <c r="Z54" s="15"/>
      <c r="AA54" s="12"/>
      <c r="AB54" s="12"/>
      <c r="AC54" s="12"/>
      <c r="AD54" s="12"/>
      <c r="AE54" s="12"/>
      <c r="AF54" s="16"/>
      <c r="AG54" s="16"/>
    </row>
    <row r="55" spans="1:37" ht="22.5" customHeight="1">
      <c r="B55" s="194"/>
      <c r="C55" s="30" t="s">
        <v>62</v>
      </c>
      <c r="D55" s="30"/>
      <c r="E55" s="30"/>
      <c r="F55" s="30"/>
      <c r="G55" s="31"/>
      <c r="H55" s="170" t="s">
        <v>183</v>
      </c>
      <c r="I55" s="170"/>
      <c r="J55" s="170"/>
      <c r="K55" s="170"/>
      <c r="L55" s="170"/>
      <c r="M55" s="170"/>
      <c r="N55" s="170"/>
      <c r="O55" s="170"/>
      <c r="P55" s="130">
        <f>P54*0.1</f>
        <v>4000</v>
      </c>
      <c r="Q55" s="131"/>
      <c r="R55" s="132"/>
      <c r="S55" s="130">
        <f>S54*0.1</f>
        <v>2000</v>
      </c>
      <c r="T55" s="131"/>
      <c r="U55" s="132"/>
      <c r="V55" s="9"/>
      <c r="W55" s="15"/>
      <c r="X55" s="15"/>
      <c r="Y55" s="15"/>
      <c r="Z55" s="15"/>
      <c r="AA55" s="12"/>
      <c r="AB55" s="12"/>
      <c r="AC55" s="12"/>
      <c r="AD55" s="12"/>
      <c r="AE55" s="12"/>
      <c r="AF55" s="16"/>
      <c r="AG55" s="16"/>
    </row>
    <row r="56" spans="1:37" ht="22.5" customHeight="1" thickBot="1">
      <c r="B56" s="32" t="s">
        <v>65</v>
      </c>
      <c r="C56" s="110"/>
      <c r="D56" s="33"/>
      <c r="E56" s="33"/>
      <c r="F56" s="33"/>
      <c r="G56" s="34"/>
      <c r="H56" s="197" t="s">
        <v>184</v>
      </c>
      <c r="I56" s="198"/>
      <c r="J56" s="198"/>
      <c r="K56" s="198"/>
      <c r="L56" s="198"/>
      <c r="M56" s="198"/>
      <c r="N56" s="198"/>
      <c r="O56" s="198"/>
      <c r="P56" s="189">
        <f>(P54+P55)*0.3</f>
        <v>13200</v>
      </c>
      <c r="Q56" s="190"/>
      <c r="R56" s="191"/>
      <c r="S56" s="189">
        <f>(S54+S55)*0.3</f>
        <v>6600</v>
      </c>
      <c r="T56" s="190"/>
      <c r="U56" s="191"/>
      <c r="V56" s="9"/>
      <c r="W56" s="15"/>
      <c r="X56" s="15"/>
      <c r="Y56" s="15"/>
      <c r="Z56" s="15"/>
      <c r="AA56" s="12"/>
      <c r="AB56" s="12"/>
      <c r="AC56" s="12"/>
      <c r="AD56" s="12"/>
      <c r="AE56" s="12"/>
      <c r="AF56" s="16"/>
      <c r="AG56" s="16"/>
    </row>
    <row r="57" spans="1:37" ht="22.5" customHeight="1" thickTop="1">
      <c r="B57" s="174" t="s">
        <v>89</v>
      </c>
      <c r="C57" s="175"/>
      <c r="D57" s="175"/>
      <c r="E57" s="175"/>
      <c r="F57" s="175"/>
      <c r="G57" s="175"/>
      <c r="H57" s="175"/>
      <c r="I57" s="175"/>
      <c r="J57" s="175"/>
      <c r="K57" s="175"/>
      <c r="L57" s="175"/>
      <c r="M57" s="175"/>
      <c r="N57" s="175"/>
      <c r="O57" s="176"/>
      <c r="P57" s="177">
        <f>SUM(P54:R56)</f>
        <v>57200</v>
      </c>
      <c r="Q57" s="178"/>
      <c r="R57" s="179"/>
      <c r="S57" s="177">
        <f>SUM(S54:U56)</f>
        <v>28600</v>
      </c>
      <c r="T57" s="178"/>
      <c r="U57" s="179"/>
      <c r="V57" s="9"/>
      <c r="W57" s="15"/>
      <c r="X57" s="15"/>
      <c r="Y57" s="15"/>
      <c r="Z57" s="15"/>
      <c r="AA57" s="12"/>
      <c r="AB57" s="12"/>
      <c r="AC57" s="12"/>
      <c r="AD57" s="12"/>
      <c r="AE57" s="12"/>
      <c r="AF57" s="16"/>
      <c r="AG57" s="16"/>
    </row>
    <row r="58" spans="1:37" ht="6" customHeight="1">
      <c r="B58" s="82"/>
      <c r="C58" s="82"/>
      <c r="D58" s="82"/>
      <c r="E58" s="82"/>
      <c r="F58" s="82"/>
      <c r="G58" s="82"/>
      <c r="H58" s="82"/>
      <c r="I58" s="82"/>
      <c r="J58" s="82"/>
      <c r="K58" s="82"/>
      <c r="L58" s="82"/>
      <c r="M58" s="82"/>
      <c r="N58" s="82"/>
      <c r="O58" s="82"/>
      <c r="P58" s="26"/>
      <c r="Q58" s="26"/>
      <c r="R58" s="26"/>
      <c r="S58" s="26"/>
      <c r="T58" s="26"/>
      <c r="U58" s="26"/>
      <c r="V58" s="9"/>
      <c r="W58" s="15"/>
      <c r="AA58" s="3"/>
      <c r="AB58" s="3"/>
      <c r="AC58" s="3"/>
      <c r="AD58" s="3"/>
      <c r="AE58" s="3"/>
      <c r="AH58" s="3"/>
      <c r="AI58" s="3"/>
      <c r="AJ58" s="3"/>
      <c r="AK58" s="3"/>
    </row>
    <row r="59" spans="1:37" ht="18" customHeight="1">
      <c r="B59" s="15" t="s">
        <v>71</v>
      </c>
      <c r="C59" s="15"/>
      <c r="D59" s="15"/>
      <c r="E59" s="15"/>
      <c r="F59" s="15"/>
      <c r="G59" s="15"/>
      <c r="H59" s="15"/>
      <c r="I59" s="15"/>
      <c r="J59" s="15"/>
      <c r="K59" s="15"/>
      <c r="L59" s="15"/>
      <c r="M59" s="15"/>
      <c r="N59" s="15"/>
      <c r="O59" s="15"/>
      <c r="P59" s="15"/>
      <c r="R59" s="15"/>
      <c r="S59" s="15"/>
      <c r="T59" s="15"/>
      <c r="U59" s="15"/>
      <c r="V59" s="15"/>
      <c r="W59" s="15"/>
      <c r="X59" s="15"/>
      <c r="Y59" s="15"/>
      <c r="Z59" s="15"/>
      <c r="AA59" s="12"/>
      <c r="AB59" s="12"/>
      <c r="AC59" s="12"/>
      <c r="AD59" s="12"/>
      <c r="AE59" s="12"/>
      <c r="AF59" s="16"/>
      <c r="AG59" s="16"/>
    </row>
    <row r="60" spans="1:37" ht="18" customHeight="1">
      <c r="B60" s="15" t="s">
        <v>185</v>
      </c>
      <c r="C60" s="15"/>
      <c r="D60" s="15"/>
      <c r="E60" s="15"/>
      <c r="F60" s="15"/>
      <c r="G60" s="15"/>
      <c r="H60" s="15"/>
      <c r="I60" s="15"/>
      <c r="J60" s="15"/>
      <c r="K60" s="15"/>
      <c r="L60" s="15"/>
      <c r="M60" s="15"/>
      <c r="N60" s="15"/>
      <c r="O60" s="15"/>
      <c r="P60" s="15"/>
      <c r="Q60" s="15"/>
      <c r="R60" s="15"/>
      <c r="S60" s="15"/>
      <c r="T60" s="15"/>
      <c r="U60" s="15"/>
      <c r="V60" s="15"/>
      <c r="W60" s="15"/>
      <c r="X60" s="15"/>
      <c r="Y60" s="15"/>
      <c r="Z60" s="15"/>
      <c r="AA60" s="12"/>
      <c r="AB60" s="12"/>
      <c r="AC60" s="12"/>
      <c r="AD60" s="12"/>
      <c r="AE60" s="12"/>
      <c r="AF60" s="16"/>
      <c r="AG60" s="16"/>
    </row>
    <row r="61" spans="1:37" ht="18" customHeight="1">
      <c r="A61" s="111"/>
      <c r="B61" s="112"/>
      <c r="C61" s="112"/>
      <c r="D61" s="112"/>
      <c r="E61" s="112"/>
      <c r="F61" s="112"/>
      <c r="G61" s="112"/>
      <c r="H61" s="112"/>
      <c r="I61" s="112"/>
      <c r="J61" s="112"/>
      <c r="K61" s="112"/>
      <c r="L61" s="112"/>
      <c r="M61" s="112"/>
      <c r="N61" s="112"/>
      <c r="O61" s="112"/>
      <c r="P61" s="112"/>
      <c r="Q61" s="112"/>
      <c r="R61" s="112"/>
      <c r="S61" s="112"/>
      <c r="T61" s="112"/>
      <c r="U61" s="112"/>
      <c r="V61" s="15"/>
      <c r="W61" s="15"/>
      <c r="X61" s="15"/>
      <c r="Y61" s="15"/>
      <c r="Z61" s="15"/>
      <c r="AA61" s="12"/>
      <c r="AB61" s="12"/>
      <c r="AC61" s="12"/>
      <c r="AD61" s="12"/>
      <c r="AE61" s="12"/>
      <c r="AF61" s="16"/>
      <c r="AG61" s="16"/>
    </row>
    <row r="62" spans="1:37" ht="22.5" customHeight="1">
      <c r="B62" s="28" t="s">
        <v>192</v>
      </c>
      <c r="C62" s="15"/>
      <c r="D62" s="15"/>
      <c r="E62" s="15"/>
      <c r="F62" s="15"/>
      <c r="G62" s="15"/>
      <c r="H62" s="15"/>
      <c r="I62" s="15"/>
      <c r="J62" s="15"/>
      <c r="K62" s="15"/>
      <c r="L62" s="15"/>
      <c r="M62" s="15"/>
      <c r="N62" s="15"/>
      <c r="O62" s="15"/>
      <c r="P62" s="15"/>
      <c r="Q62" s="15"/>
      <c r="R62" s="109" t="s">
        <v>20</v>
      </c>
      <c r="S62" s="15"/>
      <c r="T62" s="15"/>
      <c r="V62" s="15"/>
      <c r="W62" s="15"/>
      <c r="X62" s="15"/>
      <c r="Y62" s="15"/>
      <c r="Z62" s="15"/>
      <c r="AA62" s="12"/>
      <c r="AB62" s="12"/>
      <c r="AC62" s="12"/>
      <c r="AD62" s="12"/>
      <c r="AE62" s="12"/>
      <c r="AF62" s="16"/>
      <c r="AG62" s="16"/>
    </row>
    <row r="63" spans="1:37" ht="22.5" customHeight="1">
      <c r="B63" s="150"/>
      <c r="C63" s="151"/>
      <c r="D63" s="151"/>
      <c r="E63" s="151"/>
      <c r="F63" s="151"/>
      <c r="G63" s="192"/>
      <c r="H63" s="150" t="s">
        <v>21</v>
      </c>
      <c r="I63" s="151"/>
      <c r="J63" s="151"/>
      <c r="K63" s="151"/>
      <c r="L63" s="151"/>
      <c r="M63" s="151"/>
      <c r="N63" s="151"/>
      <c r="O63" s="192"/>
      <c r="P63" s="152" t="s">
        <v>90</v>
      </c>
      <c r="Q63" s="153"/>
      <c r="R63" s="154"/>
      <c r="S63" s="75"/>
      <c r="T63" s="15"/>
      <c r="U63" s="15"/>
      <c r="V63" s="15"/>
      <c r="W63" s="15"/>
      <c r="X63" s="12"/>
      <c r="Y63" s="12"/>
      <c r="Z63" s="12"/>
      <c r="AA63" s="12"/>
      <c r="AB63" s="12"/>
      <c r="AC63" s="16"/>
      <c r="AD63" s="16"/>
      <c r="AE63" s="6"/>
      <c r="AF63" s="6"/>
      <c r="AG63" s="6"/>
      <c r="AI63" s="3"/>
      <c r="AJ63" s="3"/>
      <c r="AK63" s="3"/>
    </row>
    <row r="64" spans="1:37" ht="22.5" customHeight="1">
      <c r="B64" s="193" t="s">
        <v>84</v>
      </c>
      <c r="C64" s="29" t="s">
        <v>91</v>
      </c>
      <c r="D64" s="29"/>
      <c r="E64" s="89"/>
      <c r="F64" s="89"/>
      <c r="G64" s="90"/>
      <c r="H64" s="138" t="s">
        <v>92</v>
      </c>
      <c r="I64" s="138"/>
      <c r="J64" s="138"/>
      <c r="K64" s="138"/>
      <c r="L64" s="138"/>
      <c r="M64" s="138"/>
      <c r="N64" s="138"/>
      <c r="O64" s="138"/>
      <c r="P64" s="130">
        <v>10000</v>
      </c>
      <c r="Q64" s="131"/>
      <c r="R64" s="132"/>
      <c r="S64" s="9"/>
      <c r="T64" s="15"/>
      <c r="U64" s="15"/>
      <c r="V64" s="15"/>
      <c r="W64" s="15"/>
      <c r="X64" s="12"/>
      <c r="Y64" s="12"/>
      <c r="Z64" s="12"/>
      <c r="AA64" s="12"/>
      <c r="AB64" s="12"/>
      <c r="AC64" s="16"/>
      <c r="AD64" s="16"/>
      <c r="AE64" s="6"/>
      <c r="AF64" s="6"/>
      <c r="AG64" s="6"/>
      <c r="AI64" s="3"/>
      <c r="AJ64" s="3"/>
      <c r="AK64" s="3"/>
    </row>
    <row r="65" spans="1:37" ht="22.5" customHeight="1">
      <c r="B65" s="194"/>
      <c r="C65" s="30" t="s">
        <v>62</v>
      </c>
      <c r="D65" s="30"/>
      <c r="E65" s="30"/>
      <c r="F65" s="30"/>
      <c r="G65" s="31"/>
      <c r="H65" s="170" t="s">
        <v>186</v>
      </c>
      <c r="I65" s="170"/>
      <c r="J65" s="170"/>
      <c r="K65" s="170"/>
      <c r="L65" s="170"/>
      <c r="M65" s="170"/>
      <c r="N65" s="170"/>
      <c r="O65" s="170"/>
      <c r="P65" s="130">
        <f>P64*0.1</f>
        <v>1000</v>
      </c>
      <c r="Q65" s="131"/>
      <c r="R65" s="132"/>
      <c r="S65" s="9"/>
      <c r="T65" s="15"/>
      <c r="U65" s="15"/>
      <c r="V65" s="15"/>
      <c r="W65" s="15"/>
      <c r="X65" s="12"/>
      <c r="Y65" s="12"/>
      <c r="Z65" s="12"/>
      <c r="AA65" s="12"/>
      <c r="AB65" s="12"/>
      <c r="AC65" s="16"/>
      <c r="AD65" s="16"/>
      <c r="AE65" s="6"/>
      <c r="AF65" s="6"/>
      <c r="AG65" s="6"/>
      <c r="AI65" s="3"/>
      <c r="AJ65" s="3"/>
      <c r="AK65" s="3"/>
    </row>
    <row r="66" spans="1:37" ht="22.5" customHeight="1" thickBot="1">
      <c r="B66" s="32" t="s">
        <v>65</v>
      </c>
      <c r="C66" s="110"/>
      <c r="D66" s="33"/>
      <c r="E66" s="33"/>
      <c r="F66" s="33"/>
      <c r="G66" s="34"/>
      <c r="H66" s="197" t="s">
        <v>184</v>
      </c>
      <c r="I66" s="198"/>
      <c r="J66" s="198"/>
      <c r="K66" s="198"/>
      <c r="L66" s="198"/>
      <c r="M66" s="198"/>
      <c r="N66" s="198"/>
      <c r="O66" s="198"/>
      <c r="P66" s="189">
        <f>(P64+P65)*0.3</f>
        <v>3300</v>
      </c>
      <c r="Q66" s="190"/>
      <c r="R66" s="191"/>
      <c r="S66" s="9"/>
      <c r="T66" s="15"/>
      <c r="U66" s="15"/>
      <c r="V66" s="15"/>
      <c r="W66" s="15"/>
      <c r="X66" s="12"/>
      <c r="Y66" s="12"/>
      <c r="Z66" s="12"/>
      <c r="AA66" s="12"/>
      <c r="AB66" s="12"/>
      <c r="AC66" s="16"/>
      <c r="AD66" s="16"/>
      <c r="AE66" s="6"/>
      <c r="AF66" s="6"/>
      <c r="AG66" s="6"/>
      <c r="AI66" s="3"/>
      <c r="AJ66" s="3"/>
      <c r="AK66" s="3"/>
    </row>
    <row r="67" spans="1:37" ht="22.5" customHeight="1" thickTop="1">
      <c r="B67" s="174" t="s">
        <v>89</v>
      </c>
      <c r="C67" s="175"/>
      <c r="D67" s="175"/>
      <c r="E67" s="175"/>
      <c r="F67" s="175"/>
      <c r="G67" s="175"/>
      <c r="H67" s="175"/>
      <c r="I67" s="175"/>
      <c r="J67" s="175"/>
      <c r="K67" s="175"/>
      <c r="L67" s="175"/>
      <c r="M67" s="175"/>
      <c r="N67" s="175"/>
      <c r="O67" s="176"/>
      <c r="P67" s="177">
        <f>SUM(P64:R66)</f>
        <v>14300</v>
      </c>
      <c r="Q67" s="178"/>
      <c r="R67" s="179"/>
      <c r="S67" s="9"/>
      <c r="T67" s="15"/>
      <c r="U67" s="15"/>
      <c r="V67" s="15"/>
      <c r="W67" s="15"/>
      <c r="X67" s="12"/>
      <c r="Y67" s="12"/>
      <c r="Z67" s="12"/>
      <c r="AA67" s="12"/>
      <c r="AB67" s="12"/>
      <c r="AC67" s="16"/>
      <c r="AD67" s="16"/>
      <c r="AE67" s="6"/>
      <c r="AF67" s="6"/>
      <c r="AG67" s="6"/>
      <c r="AI67" s="3"/>
      <c r="AJ67" s="3"/>
      <c r="AK67" s="3"/>
    </row>
    <row r="68" spans="1:37" ht="6" customHeight="1">
      <c r="B68" s="82"/>
      <c r="C68" s="82"/>
      <c r="D68" s="82"/>
      <c r="E68" s="82"/>
      <c r="F68" s="82"/>
      <c r="G68" s="82"/>
      <c r="H68" s="82"/>
      <c r="I68" s="82"/>
      <c r="J68" s="82"/>
      <c r="K68" s="82"/>
      <c r="L68" s="82"/>
      <c r="M68" s="82"/>
      <c r="N68" s="82"/>
      <c r="O68" s="82"/>
      <c r="P68" s="26"/>
      <c r="Q68" s="26"/>
      <c r="R68" s="26"/>
      <c r="S68" s="26"/>
      <c r="T68" s="26"/>
      <c r="U68" s="26"/>
      <c r="V68" s="9"/>
      <c r="W68" s="15"/>
      <c r="AA68" s="3"/>
      <c r="AB68" s="3"/>
      <c r="AC68" s="3"/>
      <c r="AD68" s="3"/>
      <c r="AE68" s="3"/>
      <c r="AH68" s="3"/>
      <c r="AI68" s="3"/>
      <c r="AJ68" s="3"/>
      <c r="AK68" s="3"/>
    </row>
    <row r="69" spans="1:37" ht="18" customHeight="1">
      <c r="B69" s="15" t="s">
        <v>71</v>
      </c>
      <c r="C69" s="15"/>
      <c r="D69" s="15"/>
      <c r="E69" s="15"/>
      <c r="F69" s="15"/>
      <c r="G69" s="15"/>
      <c r="H69" s="15"/>
      <c r="I69" s="15"/>
      <c r="J69" s="15"/>
      <c r="K69" s="15"/>
      <c r="L69" s="15"/>
      <c r="M69" s="15"/>
      <c r="N69" s="15"/>
      <c r="O69" s="15"/>
      <c r="P69" s="15"/>
      <c r="R69" s="15"/>
      <c r="S69" s="15"/>
      <c r="T69" s="15"/>
      <c r="U69" s="15"/>
      <c r="V69" s="15"/>
      <c r="W69" s="15"/>
      <c r="X69" s="15"/>
      <c r="Y69" s="15"/>
      <c r="Z69" s="15"/>
      <c r="AA69" s="12"/>
      <c r="AB69" s="12"/>
      <c r="AC69" s="12"/>
      <c r="AD69" s="12"/>
      <c r="AE69" s="12"/>
      <c r="AF69" s="16"/>
      <c r="AG69" s="16"/>
    </row>
    <row r="70" spans="1:37" ht="18" customHeight="1">
      <c r="B70" s="15" t="s">
        <v>185</v>
      </c>
      <c r="C70" s="15"/>
      <c r="D70" s="15"/>
      <c r="E70" s="15"/>
      <c r="F70" s="15"/>
      <c r="G70" s="15"/>
      <c r="H70" s="15"/>
      <c r="I70" s="15"/>
      <c r="J70" s="15"/>
      <c r="K70" s="15"/>
      <c r="L70" s="15"/>
      <c r="M70" s="15"/>
      <c r="N70" s="15"/>
      <c r="O70" s="15"/>
      <c r="P70" s="15"/>
      <c r="Q70" s="15"/>
      <c r="R70" s="15"/>
      <c r="S70" s="15"/>
      <c r="T70" s="15"/>
      <c r="U70" s="15"/>
      <c r="V70" s="15"/>
      <c r="W70" s="15"/>
      <c r="X70" s="15"/>
      <c r="Y70" s="15"/>
      <c r="Z70" s="15"/>
      <c r="AA70" s="12"/>
      <c r="AB70" s="12"/>
      <c r="AC70" s="12"/>
      <c r="AD70" s="12"/>
      <c r="AE70" s="12"/>
      <c r="AF70" s="16"/>
      <c r="AG70" s="16"/>
    </row>
    <row r="71" spans="1:37" ht="10.199999999999999" customHeight="1">
      <c r="A71" s="111"/>
      <c r="B71" s="112"/>
      <c r="C71" s="112"/>
      <c r="D71" s="112"/>
      <c r="E71" s="112"/>
      <c r="F71" s="112"/>
      <c r="G71" s="112"/>
      <c r="H71" s="112"/>
      <c r="I71" s="112"/>
      <c r="J71" s="112"/>
      <c r="K71" s="112"/>
      <c r="L71" s="112"/>
      <c r="M71" s="112"/>
      <c r="N71" s="112"/>
      <c r="O71" s="112"/>
      <c r="P71" s="112"/>
      <c r="Q71" s="112"/>
      <c r="R71" s="112"/>
      <c r="S71" s="112"/>
      <c r="T71" s="112"/>
      <c r="U71" s="112"/>
      <c r="V71" s="15"/>
      <c r="W71" s="15"/>
      <c r="X71" s="15"/>
      <c r="Y71" s="15"/>
      <c r="Z71" s="15"/>
      <c r="AA71" s="12"/>
      <c r="AB71" s="12"/>
      <c r="AC71" s="12"/>
      <c r="AD71" s="12"/>
      <c r="AE71" s="12"/>
      <c r="AF71" s="16"/>
      <c r="AG71" s="16"/>
    </row>
    <row r="72" spans="1:37" ht="22.5" customHeight="1">
      <c r="B72" s="28" t="s">
        <v>146</v>
      </c>
      <c r="C72" s="15"/>
      <c r="D72" s="15"/>
      <c r="E72" s="15"/>
      <c r="F72" s="15"/>
      <c r="G72" s="15"/>
      <c r="H72" s="15"/>
      <c r="I72" s="15"/>
      <c r="J72" s="15"/>
      <c r="K72" s="15"/>
      <c r="L72" s="15"/>
      <c r="M72" s="15"/>
      <c r="N72" s="15"/>
      <c r="O72" s="15"/>
      <c r="P72" s="15"/>
      <c r="Q72" s="15"/>
      <c r="R72" s="84" t="s">
        <v>125</v>
      </c>
      <c r="S72" s="15"/>
      <c r="T72" s="15"/>
      <c r="U72" s="15"/>
      <c r="V72" s="15"/>
      <c r="W72" s="15"/>
      <c r="X72" s="15"/>
      <c r="Y72" s="15"/>
      <c r="Z72" s="15"/>
      <c r="AA72" s="12"/>
      <c r="AB72" s="12"/>
      <c r="AC72" s="12"/>
      <c r="AD72" s="12"/>
      <c r="AE72" s="12"/>
      <c r="AF72" s="16"/>
      <c r="AG72" s="16"/>
    </row>
    <row r="73" spans="1:37" ht="22.5" customHeight="1">
      <c r="B73" s="149"/>
      <c r="C73" s="149"/>
      <c r="D73" s="149"/>
      <c r="E73" s="149"/>
      <c r="F73" s="149"/>
      <c r="G73" s="149"/>
      <c r="H73" s="150" t="s">
        <v>21</v>
      </c>
      <c r="I73" s="151"/>
      <c r="J73" s="151"/>
      <c r="K73" s="151"/>
      <c r="L73" s="151"/>
      <c r="M73" s="151"/>
      <c r="N73" s="151"/>
      <c r="O73" s="151"/>
      <c r="P73" s="173" t="s">
        <v>94</v>
      </c>
      <c r="Q73" s="173"/>
      <c r="R73" s="173"/>
      <c r="S73" s="15"/>
      <c r="T73" s="15"/>
      <c r="U73" s="15"/>
      <c r="V73" s="15"/>
      <c r="W73" s="15"/>
      <c r="X73" s="15"/>
      <c r="Y73" s="15"/>
      <c r="Z73" s="15"/>
      <c r="AA73" s="12"/>
      <c r="AB73" s="12"/>
      <c r="AC73" s="12"/>
      <c r="AD73" s="12"/>
      <c r="AE73" s="12"/>
      <c r="AF73" s="16"/>
      <c r="AG73" s="16"/>
    </row>
    <row r="74" spans="1:37" ht="22.5" customHeight="1">
      <c r="B74" s="88" t="s">
        <v>95</v>
      </c>
      <c r="C74" s="35" t="s">
        <v>96</v>
      </c>
      <c r="D74" s="35"/>
      <c r="E74" s="35"/>
      <c r="F74" s="35"/>
      <c r="G74" s="36"/>
      <c r="H74" s="224" t="s">
        <v>97</v>
      </c>
      <c r="I74" s="225"/>
      <c r="J74" s="225"/>
      <c r="K74" s="225"/>
      <c r="L74" s="225"/>
      <c r="M74" s="225"/>
      <c r="N74" s="225"/>
      <c r="O74" s="225"/>
      <c r="P74" s="226">
        <v>50000</v>
      </c>
      <c r="Q74" s="227"/>
      <c r="R74" s="228"/>
      <c r="S74" s="15"/>
      <c r="T74" s="15"/>
      <c r="U74" s="15"/>
      <c r="V74" s="15"/>
      <c r="W74" s="15"/>
      <c r="X74" s="15"/>
      <c r="Y74" s="15"/>
      <c r="Z74" s="15"/>
      <c r="AA74" s="12"/>
      <c r="AB74" s="12"/>
      <c r="AC74" s="12"/>
      <c r="AD74" s="12"/>
      <c r="AE74" s="12"/>
      <c r="AF74" s="16"/>
      <c r="AG74" s="16"/>
    </row>
    <row r="75" spans="1:37" ht="22.5" customHeight="1">
      <c r="B75" s="229" t="s">
        <v>98</v>
      </c>
      <c r="C75" s="30" t="s">
        <v>99</v>
      </c>
      <c r="D75" s="30"/>
      <c r="E75" s="30"/>
      <c r="F75" s="30"/>
      <c r="G75" s="31"/>
      <c r="H75" s="138" t="s">
        <v>100</v>
      </c>
      <c r="I75" s="138"/>
      <c r="J75" s="138"/>
      <c r="K75" s="138"/>
      <c r="L75" s="138"/>
      <c r="M75" s="138"/>
      <c r="N75" s="138"/>
      <c r="O75" s="138"/>
      <c r="P75" s="226">
        <f>IF(W37="","未選択",IF(W37="外部CRC",0,30000))</f>
        <v>0</v>
      </c>
      <c r="Q75" s="227"/>
      <c r="R75" s="228"/>
      <c r="S75" s="15"/>
      <c r="T75" s="15"/>
      <c r="U75" s="15"/>
      <c r="V75" s="15"/>
      <c r="W75" s="15"/>
      <c r="X75" s="15"/>
      <c r="Y75" s="15"/>
      <c r="Z75" s="15"/>
      <c r="AA75" s="12"/>
      <c r="AB75" s="12"/>
      <c r="AC75" s="12"/>
      <c r="AD75" s="12"/>
      <c r="AE75" s="12"/>
      <c r="AF75" s="16"/>
      <c r="AG75" s="16"/>
    </row>
    <row r="76" spans="1:37" ht="22.5" customHeight="1">
      <c r="B76" s="229"/>
      <c r="C76" s="30" t="s">
        <v>62</v>
      </c>
      <c r="D76" s="30"/>
      <c r="E76" s="30"/>
      <c r="F76" s="30"/>
      <c r="G76" s="31"/>
      <c r="H76" s="170" t="s">
        <v>197</v>
      </c>
      <c r="I76" s="170"/>
      <c r="J76" s="170"/>
      <c r="K76" s="170"/>
      <c r="L76" s="170"/>
      <c r="M76" s="170"/>
      <c r="N76" s="170"/>
      <c r="O76" s="170"/>
      <c r="P76" s="226">
        <f>SUM(P74:R75)*0.1</f>
        <v>5000</v>
      </c>
      <c r="Q76" s="227"/>
      <c r="R76" s="228"/>
      <c r="S76" s="15"/>
      <c r="T76" s="15"/>
      <c r="U76" s="15"/>
      <c r="V76" s="15"/>
      <c r="W76" s="15"/>
      <c r="X76" s="15"/>
      <c r="Y76" s="15"/>
      <c r="Z76" s="15"/>
      <c r="AA76" s="12"/>
      <c r="AB76" s="12"/>
      <c r="AC76" s="12"/>
      <c r="AD76" s="12"/>
      <c r="AE76" s="12"/>
      <c r="AF76" s="16"/>
      <c r="AG76" s="16"/>
    </row>
    <row r="77" spans="1:37" ht="22.5" customHeight="1" thickBot="1">
      <c r="B77" s="32" t="s">
        <v>65</v>
      </c>
      <c r="C77" s="113"/>
      <c r="D77" s="33"/>
      <c r="E77" s="33"/>
      <c r="F77" s="33"/>
      <c r="G77" s="34"/>
      <c r="H77" s="197" t="s">
        <v>187</v>
      </c>
      <c r="I77" s="198"/>
      <c r="J77" s="198"/>
      <c r="K77" s="198"/>
      <c r="L77" s="198"/>
      <c r="M77" s="198"/>
      <c r="N77" s="198"/>
      <c r="O77" s="198"/>
      <c r="P77" s="218">
        <f>SUM(P74:R76)*0.3</f>
        <v>16500</v>
      </c>
      <c r="Q77" s="219"/>
      <c r="R77" s="220"/>
      <c r="S77" s="15"/>
      <c r="T77" s="15"/>
      <c r="U77" s="15"/>
      <c r="V77" s="15"/>
      <c r="W77" s="15"/>
      <c r="X77" s="15"/>
      <c r="Y77" s="15"/>
      <c r="Z77" s="15"/>
      <c r="AA77" s="12"/>
      <c r="AB77" s="12"/>
      <c r="AC77" s="12"/>
      <c r="AD77" s="12"/>
      <c r="AE77" s="12"/>
      <c r="AF77" s="16"/>
      <c r="AG77" s="16"/>
    </row>
    <row r="78" spans="1:37" ht="22.5" customHeight="1" thickTop="1">
      <c r="B78" s="174" t="s">
        <v>102</v>
      </c>
      <c r="C78" s="175"/>
      <c r="D78" s="175"/>
      <c r="E78" s="175"/>
      <c r="F78" s="175"/>
      <c r="G78" s="175"/>
      <c r="H78" s="175"/>
      <c r="I78" s="175"/>
      <c r="J78" s="175"/>
      <c r="K78" s="175"/>
      <c r="L78" s="175"/>
      <c r="M78" s="175"/>
      <c r="N78" s="175"/>
      <c r="O78" s="176"/>
      <c r="P78" s="221">
        <f>SUM(P74:R77)</f>
        <v>71500</v>
      </c>
      <c r="Q78" s="222"/>
      <c r="R78" s="223"/>
      <c r="S78" s="15"/>
      <c r="T78" s="15"/>
      <c r="U78" s="15"/>
      <c r="V78" s="15"/>
      <c r="W78" s="15"/>
      <c r="X78" s="15"/>
      <c r="Y78" s="15"/>
      <c r="Z78" s="15"/>
      <c r="AA78" s="12"/>
      <c r="AB78" s="12"/>
      <c r="AC78" s="12"/>
      <c r="AD78" s="12"/>
      <c r="AE78" s="12"/>
      <c r="AF78" s="16"/>
      <c r="AG78" s="16"/>
    </row>
    <row r="79" spans="1:37" ht="6" customHeight="1">
      <c r="B79" s="82"/>
      <c r="C79" s="82"/>
      <c r="D79" s="82"/>
      <c r="E79" s="82"/>
      <c r="F79" s="82"/>
      <c r="G79" s="82"/>
      <c r="H79" s="82"/>
      <c r="I79" s="82"/>
      <c r="J79" s="82"/>
      <c r="K79" s="82"/>
      <c r="L79" s="82"/>
      <c r="M79" s="82"/>
      <c r="N79" s="82"/>
      <c r="O79" s="82"/>
      <c r="P79" s="26"/>
      <c r="Q79" s="26"/>
      <c r="R79" s="26"/>
      <c r="S79" s="26"/>
      <c r="T79" s="26"/>
      <c r="U79" s="26"/>
      <c r="V79" s="9"/>
      <c r="W79" s="15"/>
      <c r="AA79" s="3"/>
      <c r="AB79" s="3"/>
      <c r="AC79" s="3"/>
      <c r="AD79" s="3"/>
      <c r="AE79" s="3"/>
      <c r="AH79" s="3"/>
      <c r="AI79" s="3"/>
      <c r="AJ79" s="3"/>
      <c r="AK79" s="3"/>
    </row>
    <row r="80" spans="1:37" ht="18" customHeight="1">
      <c r="B80" s="15" t="s">
        <v>71</v>
      </c>
      <c r="C80" s="15"/>
      <c r="D80" s="15"/>
      <c r="E80" s="15"/>
      <c r="F80" s="15"/>
      <c r="G80" s="15"/>
      <c r="H80" s="15"/>
      <c r="I80" s="15"/>
      <c r="J80" s="15"/>
      <c r="K80" s="15"/>
      <c r="L80" s="15"/>
      <c r="M80" s="15"/>
      <c r="N80" s="15"/>
      <c r="O80" s="15"/>
      <c r="P80" s="15"/>
      <c r="R80" s="15"/>
      <c r="S80" s="15"/>
      <c r="T80" s="15"/>
      <c r="U80" s="15"/>
      <c r="V80" s="15"/>
      <c r="W80" s="15"/>
      <c r="X80" s="15"/>
      <c r="Y80" s="15"/>
      <c r="Z80" s="15"/>
      <c r="AA80" s="12"/>
      <c r="AB80" s="12"/>
      <c r="AC80" s="12"/>
      <c r="AD80" s="12"/>
      <c r="AE80" s="12"/>
      <c r="AF80" s="16"/>
      <c r="AG80" s="16"/>
    </row>
    <row r="81" spans="1:37" ht="18" customHeight="1">
      <c r="B81" s="15" t="s">
        <v>103</v>
      </c>
      <c r="C81" s="15"/>
      <c r="D81" s="15"/>
      <c r="E81" s="15"/>
      <c r="F81" s="15"/>
      <c r="G81" s="15"/>
      <c r="H81" s="15"/>
      <c r="I81" s="15"/>
      <c r="J81" s="15"/>
      <c r="K81" s="15"/>
      <c r="L81" s="15"/>
      <c r="M81" s="15"/>
      <c r="N81" s="15"/>
      <c r="O81" s="15"/>
      <c r="P81" s="15"/>
      <c r="Q81" s="15"/>
      <c r="R81" s="15"/>
      <c r="S81" s="15"/>
      <c r="T81" s="15"/>
      <c r="U81" s="15"/>
      <c r="V81" s="15"/>
      <c r="W81" s="15"/>
      <c r="X81" s="15"/>
      <c r="Y81" s="15"/>
      <c r="Z81" s="15"/>
      <c r="AA81" s="12"/>
      <c r="AB81" s="12"/>
      <c r="AC81" s="12"/>
      <c r="AD81" s="12"/>
      <c r="AE81" s="12"/>
      <c r="AF81" s="16"/>
      <c r="AG81" s="16"/>
    </row>
    <row r="82" spans="1:37" ht="18" customHeight="1">
      <c r="B82" s="15" t="s">
        <v>104</v>
      </c>
      <c r="C82" s="15"/>
      <c r="D82" s="15"/>
      <c r="E82" s="15"/>
      <c r="F82" s="15"/>
      <c r="G82" s="15"/>
      <c r="H82" s="15"/>
      <c r="I82" s="15"/>
      <c r="J82" s="15"/>
      <c r="K82" s="15"/>
      <c r="L82" s="15"/>
      <c r="M82" s="15"/>
      <c r="N82" s="15"/>
      <c r="O82" s="15"/>
      <c r="P82" s="15"/>
      <c r="Q82" s="15"/>
      <c r="R82" s="15"/>
      <c r="S82" s="15"/>
      <c r="T82" s="15"/>
      <c r="U82" s="15"/>
      <c r="V82" s="15"/>
      <c r="W82" s="15"/>
      <c r="X82" s="15"/>
      <c r="Y82" s="15"/>
      <c r="Z82" s="15"/>
      <c r="AA82" s="12"/>
      <c r="AB82" s="12"/>
      <c r="AC82" s="12"/>
      <c r="AD82" s="12"/>
      <c r="AE82" s="12"/>
      <c r="AF82" s="16"/>
      <c r="AG82" s="16"/>
    </row>
    <row r="83" spans="1:37" ht="18" customHeight="1">
      <c r="B83" s="15" t="s">
        <v>105</v>
      </c>
      <c r="C83" s="15"/>
      <c r="D83" s="15"/>
      <c r="E83" s="15"/>
      <c r="F83" s="15"/>
      <c r="G83" s="15"/>
      <c r="H83" s="15"/>
      <c r="I83" s="15"/>
      <c r="J83" s="15"/>
      <c r="K83" s="15"/>
      <c r="L83" s="15"/>
      <c r="M83" s="15"/>
      <c r="N83" s="15"/>
      <c r="O83" s="15"/>
      <c r="P83" s="15"/>
      <c r="Q83" s="15"/>
      <c r="R83" s="15"/>
      <c r="S83" s="15"/>
      <c r="T83" s="15"/>
      <c r="U83" s="15"/>
      <c r="V83" s="15"/>
      <c r="W83" s="15"/>
      <c r="X83" s="15"/>
      <c r="Y83" s="15"/>
      <c r="Z83" s="15"/>
      <c r="AA83" s="12"/>
      <c r="AB83" s="12"/>
      <c r="AC83" s="12"/>
      <c r="AD83" s="12"/>
      <c r="AE83" s="12"/>
      <c r="AF83" s="16"/>
      <c r="AG83" s="16"/>
    </row>
    <row r="84" spans="1:37" ht="18" customHeight="1">
      <c r="B84" s="15" t="s">
        <v>202</v>
      </c>
      <c r="C84" s="15"/>
      <c r="D84" s="15"/>
      <c r="E84" s="15"/>
      <c r="F84" s="15"/>
      <c r="G84" s="15"/>
      <c r="H84" s="15"/>
      <c r="I84" s="15"/>
      <c r="J84" s="15"/>
      <c r="K84" s="15"/>
      <c r="L84" s="15"/>
      <c r="M84" s="15"/>
      <c r="N84" s="15"/>
      <c r="O84" s="15"/>
      <c r="P84" s="15"/>
      <c r="Q84" s="15"/>
      <c r="R84" s="15"/>
      <c r="S84" s="15"/>
      <c r="T84" s="15"/>
      <c r="U84" s="15"/>
      <c r="V84" s="15"/>
      <c r="W84" s="15"/>
      <c r="X84" s="15"/>
      <c r="Y84" s="15"/>
      <c r="Z84" s="15"/>
      <c r="AA84" s="12"/>
      <c r="AB84" s="12"/>
      <c r="AC84" s="12"/>
      <c r="AD84" s="12"/>
      <c r="AE84" s="12"/>
      <c r="AF84" s="16"/>
      <c r="AG84" s="16"/>
    </row>
    <row r="85" spans="1:37" ht="18" customHeight="1">
      <c r="A85" s="111"/>
      <c r="B85" s="112"/>
      <c r="C85" s="112"/>
      <c r="D85" s="112"/>
      <c r="E85" s="112"/>
      <c r="F85" s="112"/>
      <c r="G85" s="112"/>
      <c r="H85" s="112"/>
      <c r="I85" s="112"/>
      <c r="J85" s="112"/>
      <c r="K85" s="112"/>
      <c r="L85" s="112"/>
      <c r="M85" s="112"/>
      <c r="N85" s="112"/>
      <c r="O85" s="112"/>
      <c r="P85" s="112"/>
      <c r="Q85" s="112"/>
      <c r="R85" s="112"/>
      <c r="S85" s="112"/>
      <c r="T85" s="112"/>
      <c r="U85" s="112"/>
      <c r="V85" s="15"/>
      <c r="W85" s="15"/>
      <c r="X85" s="15"/>
      <c r="Y85" s="15"/>
      <c r="Z85" s="15"/>
      <c r="AA85" s="12"/>
      <c r="AB85" s="12"/>
      <c r="AC85" s="12"/>
      <c r="AD85" s="12"/>
      <c r="AE85" s="12"/>
      <c r="AF85" s="16"/>
      <c r="AG85" s="16"/>
    </row>
    <row r="86" spans="1:37" ht="22.5" customHeight="1">
      <c r="B86" s="28" t="s">
        <v>147</v>
      </c>
      <c r="C86" s="37"/>
      <c r="P86" s="15"/>
      <c r="Q86" s="15"/>
      <c r="R86" s="84" t="s">
        <v>125</v>
      </c>
      <c r="S86" s="15"/>
      <c r="T86" s="15"/>
      <c r="U86" s="15"/>
      <c r="V86" s="15"/>
      <c r="W86" s="15"/>
      <c r="X86" s="15"/>
      <c r="Y86" s="15"/>
      <c r="Z86" s="15"/>
      <c r="AA86" s="12"/>
      <c r="AB86" s="12"/>
      <c r="AC86" s="12"/>
      <c r="AD86" s="12"/>
      <c r="AE86" s="12"/>
      <c r="AF86" s="16"/>
      <c r="AG86" s="16"/>
    </row>
    <row r="87" spans="1:37" ht="22.5" customHeight="1">
      <c r="B87" s="150"/>
      <c r="C87" s="151"/>
      <c r="D87" s="151"/>
      <c r="E87" s="151"/>
      <c r="F87" s="151"/>
      <c r="G87" s="192"/>
      <c r="H87" s="150" t="s">
        <v>21</v>
      </c>
      <c r="I87" s="151"/>
      <c r="J87" s="151"/>
      <c r="K87" s="151"/>
      <c r="L87" s="151"/>
      <c r="M87" s="151"/>
      <c r="N87" s="151"/>
      <c r="O87" s="192"/>
      <c r="P87" s="152" t="s">
        <v>107</v>
      </c>
      <c r="Q87" s="153"/>
      <c r="R87" s="154"/>
      <c r="S87" s="15"/>
      <c r="T87" s="15"/>
      <c r="U87" s="15"/>
      <c r="V87" s="15"/>
      <c r="W87" s="15"/>
      <c r="X87" s="15"/>
      <c r="Y87" s="15"/>
      <c r="Z87" s="15"/>
      <c r="AA87" s="12"/>
      <c r="AB87" s="12"/>
      <c r="AC87" s="12"/>
      <c r="AD87" s="12"/>
      <c r="AE87" s="12"/>
      <c r="AF87" s="16"/>
      <c r="AG87" s="16"/>
    </row>
    <row r="88" spans="1:37" ht="22.5" customHeight="1">
      <c r="B88" s="202" t="s">
        <v>108</v>
      </c>
      <c r="C88" s="203"/>
      <c r="D88" s="203"/>
      <c r="E88" s="203"/>
      <c r="F88" s="203"/>
      <c r="G88" s="204"/>
      <c r="H88" s="138" t="s">
        <v>148</v>
      </c>
      <c r="I88" s="138"/>
      <c r="J88" s="138"/>
      <c r="K88" s="138"/>
      <c r="L88" s="138"/>
      <c r="M88" s="138"/>
      <c r="N88" s="138"/>
      <c r="O88" s="138"/>
      <c r="P88" s="205">
        <v>50000</v>
      </c>
      <c r="Q88" s="206"/>
      <c r="R88" s="207"/>
      <c r="S88" s="38" t="s">
        <v>110</v>
      </c>
      <c r="T88" s="15"/>
      <c r="U88" s="15"/>
      <c r="V88" s="15"/>
      <c r="W88" s="15"/>
      <c r="X88" s="15"/>
      <c r="Y88" s="15"/>
      <c r="Z88" s="15"/>
      <c r="AB88" s="12"/>
      <c r="AC88" s="12"/>
      <c r="AD88" s="12"/>
      <c r="AE88" s="12"/>
      <c r="AG88" s="16"/>
    </row>
    <row r="89" spans="1:37" ht="22.5" customHeight="1">
      <c r="B89" s="208" t="s">
        <v>111</v>
      </c>
      <c r="C89" s="209"/>
      <c r="D89" s="209"/>
      <c r="E89" s="209"/>
      <c r="F89" s="209"/>
      <c r="G89" s="210"/>
      <c r="H89" s="128" t="s">
        <v>149</v>
      </c>
      <c r="I89" s="129"/>
      <c r="J89" s="129"/>
      <c r="K89" s="129"/>
      <c r="L89" s="129"/>
      <c r="M89" s="129"/>
      <c r="N89" s="129"/>
      <c r="O89" s="245"/>
      <c r="P89" s="211">
        <v>100000</v>
      </c>
      <c r="Q89" s="212"/>
      <c r="R89" s="213"/>
      <c r="S89" s="38" t="s">
        <v>110</v>
      </c>
      <c r="T89" s="15"/>
      <c r="U89" s="15"/>
      <c r="V89" s="15"/>
      <c r="W89" s="15"/>
      <c r="X89" s="15"/>
      <c r="Y89" s="15"/>
      <c r="Z89" s="15"/>
      <c r="AB89" s="12"/>
      <c r="AC89" s="12"/>
      <c r="AD89" s="12"/>
      <c r="AE89" s="12"/>
      <c r="AG89" s="16"/>
    </row>
    <row r="90" spans="1:37" ht="6" customHeight="1">
      <c r="B90" s="82"/>
      <c r="C90" s="82"/>
      <c r="D90" s="82"/>
      <c r="E90" s="82"/>
      <c r="F90" s="82"/>
      <c r="G90" s="82"/>
      <c r="H90" s="82"/>
      <c r="I90" s="82"/>
      <c r="J90" s="82"/>
      <c r="K90" s="82"/>
      <c r="L90" s="82"/>
      <c r="M90" s="82"/>
      <c r="N90" s="82"/>
      <c r="O90" s="82"/>
      <c r="P90" s="26"/>
      <c r="Q90" s="26"/>
      <c r="R90" s="26"/>
      <c r="S90" s="26"/>
      <c r="T90" s="26"/>
      <c r="U90" s="26"/>
      <c r="V90" s="9"/>
      <c r="W90" s="15"/>
      <c r="AA90" s="3"/>
      <c r="AB90" s="3"/>
      <c r="AC90" s="3"/>
      <c r="AD90" s="3"/>
      <c r="AE90" s="3"/>
      <c r="AH90" s="3"/>
      <c r="AI90" s="3"/>
      <c r="AJ90" s="3"/>
      <c r="AK90" s="3"/>
    </row>
    <row r="91" spans="1:37" ht="18" customHeight="1">
      <c r="B91" s="15" t="s">
        <v>71</v>
      </c>
      <c r="C91" s="15"/>
      <c r="D91" s="15"/>
      <c r="E91" s="15"/>
      <c r="F91" s="15"/>
      <c r="G91" s="15"/>
      <c r="H91" s="15"/>
      <c r="I91" s="15"/>
      <c r="J91" s="15"/>
      <c r="K91" s="15"/>
      <c r="L91" s="15"/>
      <c r="M91" s="15"/>
      <c r="N91" s="15"/>
      <c r="O91" s="15"/>
      <c r="P91" s="15"/>
      <c r="R91" s="15"/>
      <c r="S91" s="15"/>
      <c r="T91" s="15"/>
      <c r="U91" s="15"/>
      <c r="V91" s="15"/>
      <c r="W91" s="15"/>
      <c r="X91" s="15"/>
      <c r="Y91" s="15"/>
      <c r="Z91" s="15"/>
      <c r="AA91" s="12"/>
      <c r="AB91" s="12"/>
      <c r="AC91" s="12"/>
      <c r="AD91" s="12"/>
      <c r="AE91" s="12"/>
      <c r="AF91" s="16"/>
      <c r="AG91" s="16"/>
    </row>
    <row r="92" spans="1:37" ht="18" customHeight="1">
      <c r="B92" s="15" t="s">
        <v>113</v>
      </c>
      <c r="C92" s="15"/>
      <c r="D92" s="15"/>
      <c r="E92" s="15"/>
      <c r="F92" s="15"/>
      <c r="G92" s="15"/>
      <c r="H92" s="15"/>
      <c r="I92" s="15"/>
      <c r="J92" s="15"/>
      <c r="K92" s="15"/>
      <c r="L92" s="15"/>
      <c r="M92" s="15"/>
      <c r="N92" s="15"/>
      <c r="O92" s="15"/>
      <c r="P92" s="15"/>
      <c r="Q92" s="15"/>
      <c r="R92" s="15"/>
      <c r="S92" s="15"/>
      <c r="T92" s="15"/>
      <c r="U92" s="15"/>
      <c r="V92" s="15"/>
      <c r="W92" s="15"/>
      <c r="X92" s="15"/>
      <c r="Y92" s="15"/>
      <c r="Z92" s="15"/>
      <c r="AA92" s="12"/>
      <c r="AB92" s="12"/>
      <c r="AC92" s="12"/>
      <c r="AD92" s="12"/>
      <c r="AE92" s="12"/>
      <c r="AF92" s="16"/>
      <c r="AG92" s="16"/>
    </row>
    <row r="93" spans="1:37" ht="18" customHeight="1">
      <c r="A93" s="111"/>
      <c r="B93" s="112"/>
      <c r="C93" s="112"/>
      <c r="D93" s="112"/>
      <c r="E93" s="112"/>
      <c r="F93" s="112"/>
      <c r="G93" s="112"/>
      <c r="H93" s="112"/>
      <c r="I93" s="112"/>
      <c r="J93" s="112"/>
      <c r="K93" s="112"/>
      <c r="L93" s="112"/>
      <c r="M93" s="112"/>
      <c r="N93" s="112"/>
      <c r="O93" s="112"/>
      <c r="P93" s="112"/>
      <c r="Q93" s="112"/>
      <c r="R93" s="112"/>
      <c r="S93" s="112"/>
      <c r="T93" s="112"/>
      <c r="U93" s="112"/>
      <c r="V93" s="15"/>
      <c r="W93" s="15"/>
      <c r="X93" s="15"/>
      <c r="Y93" s="15"/>
      <c r="Z93" s="15"/>
      <c r="AA93" s="12"/>
      <c r="AB93" s="12"/>
      <c r="AC93" s="12"/>
      <c r="AD93" s="12"/>
      <c r="AE93" s="12"/>
      <c r="AF93" s="16"/>
      <c r="AG93" s="16"/>
    </row>
    <row r="94" spans="1:37" ht="22.5" customHeight="1">
      <c r="B94" s="28" t="s">
        <v>210</v>
      </c>
      <c r="C94" s="37"/>
      <c r="G94" s="39" t="s">
        <v>213</v>
      </c>
      <c r="I94" s="39"/>
      <c r="P94" s="15"/>
      <c r="Q94" s="15"/>
      <c r="R94" s="15"/>
      <c r="S94" s="15"/>
      <c r="T94" s="15"/>
      <c r="U94" s="15"/>
      <c r="V94" s="15"/>
      <c r="W94" s="15"/>
      <c r="X94" s="15"/>
      <c r="Y94" s="15"/>
      <c r="Z94" s="15"/>
      <c r="AA94" s="12"/>
      <c r="AB94" s="12"/>
      <c r="AC94" s="12"/>
      <c r="AD94" s="12"/>
      <c r="AE94" s="12"/>
      <c r="AF94" s="16"/>
      <c r="AG94" s="16"/>
    </row>
    <row r="95" spans="1:37" ht="6" customHeight="1">
      <c r="B95" s="199"/>
      <c r="C95" s="199"/>
      <c r="D95" s="199"/>
      <c r="E95" s="199"/>
      <c r="F95" s="199"/>
      <c r="G95" s="199"/>
      <c r="H95" s="199"/>
      <c r="I95" s="199"/>
      <c r="J95" s="199"/>
      <c r="K95" s="199"/>
      <c r="L95" s="199"/>
      <c r="M95" s="199"/>
      <c r="N95" s="199"/>
      <c r="O95" s="199"/>
      <c r="P95" s="201"/>
      <c r="Q95" s="201"/>
      <c r="R95" s="201"/>
      <c r="S95" s="76"/>
      <c r="T95" s="76"/>
      <c r="U95" s="76"/>
      <c r="V95" s="76"/>
      <c r="W95" s="76"/>
      <c r="X95" s="15"/>
      <c r="Y95" s="15"/>
      <c r="Z95" s="15"/>
      <c r="AA95" s="12"/>
      <c r="AB95" s="12"/>
      <c r="AC95" s="12"/>
      <c r="AD95" s="12"/>
      <c r="AE95" s="12"/>
      <c r="AF95" s="16"/>
      <c r="AG95" s="16"/>
    </row>
    <row r="96" spans="1:37" s="76" customFormat="1" ht="22.5" customHeight="1">
      <c r="B96" s="200" t="s">
        <v>211</v>
      </c>
      <c r="C96" s="200"/>
      <c r="D96" s="200"/>
      <c r="E96" s="200"/>
      <c r="F96" s="200"/>
      <c r="G96" s="200"/>
      <c r="H96" s="138" t="s">
        <v>114</v>
      </c>
      <c r="I96" s="138"/>
      <c r="J96" s="138"/>
      <c r="K96" s="138"/>
      <c r="L96" s="138"/>
      <c r="M96" s="138"/>
      <c r="N96" s="138"/>
      <c r="O96" s="138"/>
      <c r="P96" s="123" t="str">
        <f>IF(P15="","",7000*P15*P14)</f>
        <v/>
      </c>
      <c r="Q96" s="123"/>
      <c r="R96" s="123"/>
      <c r="S96" s="214" t="s">
        <v>115</v>
      </c>
      <c r="T96" s="215"/>
      <c r="U96" s="215"/>
      <c r="V96" s="12"/>
      <c r="W96" s="12"/>
    </row>
    <row r="97" spans="1:43" s="76" customFormat="1" ht="19.5" customHeight="1">
      <c r="B97" s="15" t="s">
        <v>71</v>
      </c>
      <c r="C97" s="99"/>
      <c r="D97" s="99"/>
      <c r="E97" s="99"/>
      <c r="F97" s="99"/>
      <c r="G97" s="99"/>
      <c r="H97" s="74"/>
      <c r="I97" s="74"/>
      <c r="J97" s="74"/>
      <c r="K97" s="74"/>
      <c r="L97" s="74"/>
      <c r="M97" s="74"/>
      <c r="N97" s="74"/>
      <c r="O97" s="74"/>
      <c r="P97" s="26"/>
      <c r="Q97" s="26"/>
      <c r="R97" s="26"/>
      <c r="S97" s="60"/>
      <c r="T97" s="108"/>
      <c r="U97" s="108"/>
      <c r="V97" s="12"/>
      <c r="W97" s="12"/>
    </row>
    <row r="98" spans="1:43" ht="18" customHeight="1">
      <c r="B98" s="15" t="s">
        <v>209</v>
      </c>
      <c r="C98" s="15"/>
      <c r="D98" s="15"/>
      <c r="E98" s="15"/>
      <c r="F98" s="15"/>
      <c r="G98" s="15"/>
      <c r="H98" s="15"/>
      <c r="I98" s="15"/>
      <c r="J98" s="15"/>
      <c r="K98" s="15"/>
      <c r="L98" s="15"/>
      <c r="M98" s="15"/>
      <c r="N98" s="15"/>
      <c r="O98" s="15"/>
      <c r="P98" s="15"/>
      <c r="Q98" s="15"/>
      <c r="R98" s="15"/>
      <c r="S98" s="15"/>
      <c r="T98" s="15"/>
      <c r="U98" s="15"/>
      <c r="V98" s="15"/>
      <c r="W98" s="15"/>
      <c r="X98" s="15"/>
      <c r="Y98" s="15"/>
      <c r="Z98" s="15"/>
      <c r="AA98" s="12"/>
      <c r="AB98" s="12"/>
      <c r="AC98" s="12"/>
      <c r="AD98" s="12"/>
      <c r="AE98" s="12"/>
      <c r="AF98" s="16"/>
      <c r="AG98" s="16"/>
    </row>
    <row r="99" spans="1:43" ht="18" customHeight="1">
      <c r="B99" s="15" t="s">
        <v>203</v>
      </c>
      <c r="C99" s="15"/>
      <c r="D99" s="15"/>
      <c r="E99" s="15"/>
      <c r="F99" s="15"/>
      <c r="G99" s="15"/>
      <c r="H99" s="15"/>
      <c r="I99" s="15"/>
      <c r="J99" s="15"/>
      <c r="K99" s="15"/>
      <c r="L99" s="15"/>
      <c r="M99" s="15"/>
      <c r="N99" s="15"/>
      <c r="O99" s="15"/>
      <c r="P99" s="15"/>
      <c r="Q99" s="15"/>
      <c r="R99" s="15"/>
      <c r="S99" s="15"/>
      <c r="T99" s="15"/>
      <c r="U99" s="15"/>
      <c r="V99" s="15"/>
      <c r="W99" s="15"/>
      <c r="X99" s="15"/>
      <c r="Y99" s="15"/>
      <c r="Z99" s="15"/>
      <c r="AA99" s="12"/>
      <c r="AB99" s="12"/>
      <c r="AC99" s="12"/>
      <c r="AD99" s="12"/>
      <c r="AE99" s="12"/>
      <c r="AF99" s="16"/>
      <c r="AG99" s="16"/>
    </row>
    <row r="100" spans="1:43" ht="18" customHeight="1">
      <c r="A100" s="111"/>
      <c r="B100" s="112"/>
      <c r="C100" s="112"/>
      <c r="D100" s="112"/>
      <c r="E100" s="112"/>
      <c r="F100" s="112"/>
      <c r="G100" s="112"/>
      <c r="H100" s="112"/>
      <c r="I100" s="112"/>
      <c r="J100" s="112"/>
      <c r="K100" s="112"/>
      <c r="L100" s="112"/>
      <c r="M100" s="112"/>
      <c r="N100" s="112"/>
      <c r="O100" s="112"/>
      <c r="P100" s="112"/>
      <c r="Q100" s="112"/>
      <c r="R100" s="112"/>
      <c r="S100" s="112"/>
      <c r="T100" s="112"/>
      <c r="U100" s="112"/>
      <c r="V100" s="15"/>
      <c r="W100" s="15"/>
      <c r="X100" s="15"/>
      <c r="Y100" s="15"/>
      <c r="Z100" s="15"/>
      <c r="AA100" s="12"/>
      <c r="AB100" s="12"/>
      <c r="AC100" s="12"/>
      <c r="AD100" s="12"/>
      <c r="AE100" s="12"/>
      <c r="AF100" s="16"/>
      <c r="AG100" s="16"/>
    </row>
    <row r="101" spans="1:43" ht="22.5" customHeight="1">
      <c r="B101" s="28" t="s">
        <v>116</v>
      </c>
      <c r="C101" s="15"/>
      <c r="D101" s="15"/>
      <c r="E101" s="15"/>
      <c r="F101" s="15"/>
      <c r="H101" s="15"/>
      <c r="I101" s="39"/>
      <c r="J101" s="15"/>
      <c r="K101" s="15"/>
      <c r="L101" s="15"/>
      <c r="M101" s="15"/>
      <c r="N101" s="15"/>
      <c r="O101" s="15"/>
      <c r="Q101" s="15"/>
      <c r="R101" s="15"/>
      <c r="S101" s="15"/>
      <c r="T101" s="15"/>
      <c r="U101" s="15"/>
      <c r="V101" s="15"/>
      <c r="W101" s="15"/>
      <c r="X101" s="15"/>
      <c r="Y101" s="15"/>
      <c r="Z101" s="15"/>
      <c r="AA101" s="12"/>
      <c r="AB101" s="12"/>
      <c r="AC101" s="12"/>
      <c r="AD101" s="12"/>
      <c r="AE101" s="12"/>
      <c r="AF101" s="16"/>
      <c r="AG101" s="16"/>
    </row>
    <row r="102" spans="1:43" ht="18" customHeight="1">
      <c r="B102" s="15" t="s">
        <v>71</v>
      </c>
      <c r="C102" s="15"/>
      <c r="D102" s="15"/>
      <c r="E102" s="15"/>
      <c r="F102" s="15"/>
      <c r="G102" s="15"/>
      <c r="H102" s="15"/>
      <c r="I102" s="15"/>
      <c r="J102" s="15"/>
      <c r="K102" s="15"/>
      <c r="L102" s="15"/>
      <c r="M102" s="15"/>
      <c r="N102" s="15"/>
      <c r="O102" s="56"/>
      <c r="P102" s="15"/>
      <c r="R102" s="15"/>
      <c r="S102" s="15"/>
      <c r="T102" s="15"/>
      <c r="U102" s="15"/>
      <c r="V102" s="15"/>
      <c r="W102" s="15"/>
      <c r="X102" s="15"/>
      <c r="Y102" s="15"/>
      <c r="Z102" s="15"/>
      <c r="AA102" s="12"/>
      <c r="AB102" s="12"/>
      <c r="AC102" s="12"/>
      <c r="AD102" s="12"/>
      <c r="AE102" s="12"/>
      <c r="AF102" s="16"/>
      <c r="AG102" s="16"/>
    </row>
    <row r="103" spans="1:43" ht="18" customHeight="1">
      <c r="B103" s="15" t="s">
        <v>199</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2"/>
      <c r="AB103" s="12"/>
      <c r="AC103" s="12"/>
      <c r="AD103" s="12"/>
      <c r="AE103" s="12"/>
      <c r="AF103" s="16"/>
      <c r="AG103" s="16"/>
    </row>
    <row r="104" spans="1:43" ht="18" customHeight="1">
      <c r="B104" s="15" t="s">
        <v>118</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2"/>
      <c r="AB104" s="12"/>
      <c r="AC104" s="12"/>
      <c r="AD104" s="12"/>
      <c r="AE104" s="12"/>
      <c r="AF104" s="16"/>
      <c r="AG104" s="16"/>
    </row>
    <row r="105" spans="1:43" s="6" customFormat="1" ht="22.5" customHeight="1">
      <c r="A105" s="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2"/>
      <c r="AB105" s="12"/>
      <c r="AC105" s="12"/>
      <c r="AD105" s="12"/>
      <c r="AE105" s="12"/>
      <c r="AF105" s="16"/>
      <c r="AG105" s="16"/>
      <c r="AL105" s="3"/>
      <c r="AM105" s="3"/>
      <c r="AN105" s="3"/>
      <c r="AO105" s="3"/>
      <c r="AP105" s="3"/>
      <c r="AQ105" s="3"/>
    </row>
    <row r="106" spans="1:43" s="6" customFormat="1" ht="22.5" customHeight="1">
      <c r="A106" s="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2"/>
      <c r="AB106" s="54"/>
      <c r="AC106" s="12"/>
      <c r="AD106" s="12"/>
      <c r="AE106" s="12"/>
      <c r="AF106" s="16"/>
      <c r="AG106" s="16"/>
      <c r="AL106" s="3"/>
      <c r="AM106" s="3"/>
      <c r="AN106" s="3"/>
      <c r="AO106" s="3"/>
      <c r="AP106" s="3"/>
      <c r="AQ106" s="3"/>
    </row>
    <row r="107" spans="1:43" s="6" customFormat="1" ht="22.5" customHeight="1">
      <c r="A107" s="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2"/>
      <c r="AB107" s="12"/>
      <c r="AC107" s="12"/>
      <c r="AD107" s="12"/>
      <c r="AE107" s="12"/>
      <c r="AF107" s="16"/>
      <c r="AG107" s="16"/>
      <c r="AL107" s="3"/>
      <c r="AM107" s="3"/>
      <c r="AN107" s="3"/>
      <c r="AO107" s="3"/>
      <c r="AP107" s="3"/>
      <c r="AQ107" s="3"/>
    </row>
    <row r="108" spans="1:43" s="6" customFormat="1" ht="22.5" customHeight="1">
      <c r="A108" s="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2"/>
      <c r="AB108" s="12"/>
      <c r="AC108" s="12"/>
      <c r="AD108" s="12"/>
      <c r="AE108" s="12"/>
      <c r="AF108" s="16"/>
      <c r="AG108" s="16"/>
      <c r="AL108" s="3"/>
      <c r="AM108" s="3"/>
      <c r="AN108" s="3"/>
      <c r="AO108" s="3"/>
      <c r="AP108" s="3"/>
      <c r="AQ108" s="3"/>
    </row>
    <row r="109" spans="1:43" s="6" customFormat="1" ht="22.5" customHeight="1">
      <c r="A109" s="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2"/>
      <c r="AB109" s="12"/>
      <c r="AC109" s="12"/>
      <c r="AD109" s="12"/>
      <c r="AE109" s="12"/>
      <c r="AF109" s="16"/>
      <c r="AG109" s="16"/>
      <c r="AL109" s="3"/>
      <c r="AM109" s="3"/>
      <c r="AN109" s="3"/>
      <c r="AO109" s="3"/>
      <c r="AP109" s="3"/>
      <c r="AQ109" s="3"/>
    </row>
    <row r="110" spans="1:43" s="6" customFormat="1" ht="22.5" customHeight="1">
      <c r="A110" s="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2"/>
      <c r="AB110" s="12"/>
      <c r="AC110" s="12"/>
      <c r="AD110" s="12"/>
      <c r="AE110" s="12"/>
      <c r="AF110" s="16"/>
      <c r="AG110" s="16"/>
      <c r="AL110" s="3"/>
      <c r="AM110" s="3"/>
      <c r="AN110" s="3"/>
      <c r="AO110" s="3"/>
      <c r="AP110" s="3"/>
      <c r="AQ110" s="3"/>
    </row>
    <row r="111" spans="1:43" s="6" customFormat="1" ht="22.5" customHeight="1">
      <c r="A111" s="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2"/>
      <c r="AB111" s="12"/>
      <c r="AC111" s="12"/>
      <c r="AD111" s="12"/>
      <c r="AE111" s="12"/>
      <c r="AF111" s="16"/>
      <c r="AG111" s="16"/>
      <c r="AL111" s="3"/>
      <c r="AM111" s="3"/>
      <c r="AN111" s="3"/>
      <c r="AO111" s="3"/>
      <c r="AP111" s="3"/>
      <c r="AQ111" s="3"/>
    </row>
    <row r="112" spans="1:43" s="6" customFormat="1" ht="22.5" customHeight="1">
      <c r="A112" s="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2"/>
      <c r="AB112" s="12"/>
      <c r="AC112" s="12"/>
      <c r="AD112" s="12"/>
      <c r="AE112" s="12"/>
      <c r="AF112" s="16"/>
      <c r="AG112" s="16"/>
      <c r="AL112" s="3"/>
      <c r="AM112" s="3"/>
      <c r="AN112" s="3"/>
      <c r="AO112" s="3"/>
      <c r="AP112" s="3"/>
      <c r="AQ112" s="3"/>
    </row>
    <row r="113" spans="1:43" s="6" customFormat="1" ht="22.5" customHeight="1">
      <c r="A113" s="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2"/>
      <c r="AB113" s="12"/>
      <c r="AC113" s="12"/>
      <c r="AD113" s="12"/>
      <c r="AE113" s="12"/>
      <c r="AF113" s="16"/>
      <c r="AG113" s="16"/>
      <c r="AL113" s="3"/>
      <c r="AM113" s="3"/>
      <c r="AN113" s="3"/>
      <c r="AO113" s="3"/>
      <c r="AP113" s="3"/>
      <c r="AQ113" s="3"/>
    </row>
    <row r="114" spans="1:43" s="6" customFormat="1" ht="22.5" customHeight="1">
      <c r="A114" s="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2"/>
      <c r="AB114" s="12"/>
      <c r="AC114" s="12"/>
      <c r="AD114" s="12"/>
      <c r="AE114" s="12"/>
      <c r="AF114" s="16"/>
      <c r="AG114" s="16"/>
      <c r="AL114" s="3"/>
      <c r="AM114" s="3"/>
      <c r="AN114" s="3"/>
      <c r="AO114" s="3"/>
      <c r="AP114" s="3"/>
      <c r="AQ114" s="3"/>
    </row>
    <row r="115" spans="1:43" s="6" customFormat="1" ht="22.5" customHeight="1">
      <c r="A115" s="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2"/>
      <c r="AB115" s="12"/>
      <c r="AC115" s="12"/>
      <c r="AD115" s="12"/>
      <c r="AE115" s="12"/>
      <c r="AF115" s="16"/>
      <c r="AG115" s="16"/>
      <c r="AL115" s="3"/>
      <c r="AM115" s="3"/>
      <c r="AN115" s="3"/>
      <c r="AO115" s="3"/>
      <c r="AP115" s="3"/>
      <c r="AQ115" s="3"/>
    </row>
    <row r="116" spans="1:43" s="6" customFormat="1" ht="22.5" customHeight="1">
      <c r="A116" s="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2"/>
      <c r="AB116" s="12"/>
      <c r="AC116" s="12"/>
      <c r="AD116" s="12"/>
      <c r="AE116" s="12"/>
      <c r="AF116" s="16"/>
      <c r="AG116" s="16"/>
      <c r="AL116" s="3"/>
      <c r="AM116" s="3"/>
      <c r="AN116" s="3"/>
      <c r="AO116" s="3"/>
      <c r="AP116" s="3"/>
      <c r="AQ116" s="3"/>
    </row>
    <row r="117" spans="1:43" s="6" customFormat="1" ht="22.5" customHeight="1">
      <c r="A117" s="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2"/>
      <c r="AB117" s="12"/>
      <c r="AC117" s="12"/>
      <c r="AD117" s="12"/>
      <c r="AE117" s="12"/>
      <c r="AF117" s="16"/>
      <c r="AG117" s="16"/>
      <c r="AL117" s="3"/>
      <c r="AM117" s="3"/>
      <c r="AN117" s="3"/>
      <c r="AO117" s="3"/>
      <c r="AP117" s="3"/>
      <c r="AQ117" s="3"/>
    </row>
    <row r="118" spans="1:43" s="6" customFormat="1" ht="22.5" customHeight="1">
      <c r="A118" s="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2"/>
      <c r="AB118" s="12"/>
      <c r="AC118" s="12"/>
      <c r="AD118" s="12"/>
      <c r="AE118" s="12"/>
      <c r="AF118" s="16"/>
      <c r="AG118" s="16"/>
      <c r="AL118" s="3"/>
      <c r="AM118" s="3"/>
      <c r="AN118" s="3"/>
      <c r="AO118" s="3"/>
      <c r="AP118" s="3"/>
      <c r="AQ118" s="3"/>
    </row>
    <row r="119" spans="1:43" s="6" customFormat="1" ht="22.5" customHeight="1">
      <c r="A119" s="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2"/>
      <c r="AB119" s="12"/>
      <c r="AC119" s="12"/>
      <c r="AD119" s="12"/>
      <c r="AE119" s="12"/>
      <c r="AF119" s="16"/>
      <c r="AG119" s="16"/>
      <c r="AL119" s="3"/>
      <c r="AM119" s="3"/>
      <c r="AN119" s="3"/>
      <c r="AO119" s="3"/>
      <c r="AP119" s="3"/>
      <c r="AQ119" s="3"/>
    </row>
    <row r="120" spans="1:43" s="6" customFormat="1" ht="22.5" customHeight="1">
      <c r="A120" s="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2"/>
      <c r="AB120" s="12"/>
      <c r="AC120" s="12"/>
      <c r="AD120" s="12"/>
      <c r="AE120" s="12"/>
      <c r="AF120" s="16"/>
      <c r="AG120" s="16"/>
      <c r="AL120" s="3"/>
      <c r="AM120" s="3"/>
      <c r="AN120" s="3"/>
      <c r="AO120" s="3"/>
      <c r="AP120" s="3"/>
      <c r="AQ120" s="3"/>
    </row>
    <row r="121" spans="1:43" s="6" customFormat="1" ht="22.5" customHeight="1">
      <c r="A121" s="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2"/>
      <c r="AB121" s="12"/>
      <c r="AC121" s="12"/>
      <c r="AD121" s="12"/>
      <c r="AE121" s="12"/>
      <c r="AF121" s="16"/>
      <c r="AG121" s="16"/>
      <c r="AL121" s="3"/>
      <c r="AM121" s="3"/>
      <c r="AN121" s="3"/>
      <c r="AO121" s="3"/>
      <c r="AP121" s="3"/>
      <c r="AQ121" s="3"/>
    </row>
    <row r="122" spans="1:43" s="6" customFormat="1" ht="22.5" customHeight="1">
      <c r="A122" s="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2"/>
      <c r="AB122" s="12"/>
      <c r="AC122" s="12"/>
      <c r="AD122" s="12"/>
      <c r="AE122" s="12"/>
      <c r="AF122" s="16"/>
      <c r="AG122" s="16"/>
      <c r="AL122" s="3"/>
      <c r="AM122" s="3"/>
      <c r="AN122" s="3"/>
      <c r="AO122" s="3"/>
      <c r="AP122" s="3"/>
      <c r="AQ122" s="3"/>
    </row>
    <row r="123" spans="1:43" s="6" customFormat="1" ht="22.5" customHeight="1">
      <c r="A123" s="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2"/>
      <c r="AB123" s="12"/>
      <c r="AC123" s="12"/>
      <c r="AD123" s="12"/>
      <c r="AE123" s="12"/>
      <c r="AF123" s="16"/>
      <c r="AG123" s="16"/>
      <c r="AL123" s="3"/>
      <c r="AM123" s="3"/>
      <c r="AN123" s="3"/>
      <c r="AO123" s="3"/>
      <c r="AP123" s="3"/>
      <c r="AQ123" s="3"/>
    </row>
    <row r="124" spans="1:43" s="6" customFormat="1" ht="22.5" customHeight="1">
      <c r="A124" s="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2"/>
      <c r="AB124" s="12"/>
      <c r="AC124" s="12"/>
      <c r="AD124" s="12"/>
      <c r="AE124" s="12"/>
      <c r="AF124" s="16"/>
      <c r="AG124" s="16"/>
      <c r="AL124" s="3"/>
      <c r="AM124" s="3"/>
      <c r="AN124" s="3"/>
      <c r="AO124" s="3"/>
      <c r="AP124" s="3"/>
      <c r="AQ124" s="3"/>
    </row>
    <row r="125" spans="1:43" s="6" customFormat="1" ht="22.5" customHeight="1">
      <c r="A125" s="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2"/>
      <c r="AB125" s="12"/>
      <c r="AC125" s="12"/>
      <c r="AD125" s="12"/>
      <c r="AE125" s="12"/>
      <c r="AF125" s="16"/>
      <c r="AG125" s="16"/>
      <c r="AL125" s="3"/>
      <c r="AM125" s="3"/>
      <c r="AN125" s="3"/>
      <c r="AO125" s="3"/>
      <c r="AP125" s="3"/>
      <c r="AQ125" s="3"/>
    </row>
    <row r="126" spans="1:43" s="6" customFormat="1" ht="22.5" customHeight="1">
      <c r="A126" s="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2"/>
      <c r="AB126" s="12"/>
      <c r="AC126" s="12"/>
      <c r="AD126" s="12"/>
      <c r="AE126" s="12"/>
      <c r="AF126" s="16"/>
      <c r="AG126" s="16"/>
      <c r="AL126" s="3"/>
      <c r="AM126" s="3"/>
      <c r="AN126" s="3"/>
      <c r="AO126" s="3"/>
      <c r="AP126" s="3"/>
      <c r="AQ126" s="3"/>
    </row>
    <row r="127" spans="1:43" s="6" customFormat="1" ht="22.5" customHeight="1">
      <c r="A127" s="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2"/>
      <c r="AB127" s="12"/>
      <c r="AC127" s="12"/>
      <c r="AD127" s="12"/>
      <c r="AE127" s="12"/>
      <c r="AF127" s="16"/>
      <c r="AG127" s="16"/>
      <c r="AL127" s="3"/>
      <c r="AM127" s="3"/>
      <c r="AN127" s="3"/>
      <c r="AO127" s="3"/>
      <c r="AP127" s="3"/>
      <c r="AQ127" s="3"/>
    </row>
    <row r="128" spans="1:43" s="6" customFormat="1" ht="22.5" customHeight="1">
      <c r="A128" s="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2"/>
      <c r="AB128" s="12"/>
      <c r="AC128" s="12"/>
      <c r="AD128" s="12"/>
      <c r="AE128" s="12"/>
      <c r="AF128" s="16"/>
      <c r="AG128" s="16"/>
      <c r="AL128" s="3"/>
      <c r="AM128" s="3"/>
      <c r="AN128" s="3"/>
      <c r="AO128" s="3"/>
      <c r="AP128" s="3"/>
      <c r="AQ128" s="3"/>
    </row>
    <row r="129" spans="1:43" s="6" customFormat="1" ht="22.5" customHeight="1">
      <c r="A129" s="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2"/>
      <c r="AB129" s="12"/>
      <c r="AC129" s="12"/>
      <c r="AD129" s="12"/>
      <c r="AE129" s="12"/>
      <c r="AF129" s="16"/>
      <c r="AG129" s="16"/>
      <c r="AL129" s="3"/>
      <c r="AM129" s="3"/>
      <c r="AN129" s="3"/>
      <c r="AO129" s="3"/>
      <c r="AP129" s="3"/>
      <c r="AQ129" s="3"/>
    </row>
    <row r="130" spans="1:43" s="6" customFormat="1" ht="22.5" customHeight="1">
      <c r="A130" s="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2"/>
      <c r="AB130" s="12"/>
      <c r="AC130" s="12"/>
      <c r="AD130" s="12"/>
      <c r="AE130" s="12"/>
      <c r="AF130" s="16"/>
      <c r="AG130" s="16"/>
      <c r="AL130" s="3"/>
      <c r="AM130" s="3"/>
      <c r="AN130" s="3"/>
      <c r="AO130" s="3"/>
      <c r="AP130" s="3"/>
      <c r="AQ130" s="3"/>
    </row>
    <row r="131" spans="1:43" s="6" customFormat="1" ht="22.5" customHeight="1">
      <c r="A131" s="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2"/>
      <c r="AB131" s="12"/>
      <c r="AC131" s="12"/>
      <c r="AD131" s="12"/>
      <c r="AE131" s="12"/>
      <c r="AF131" s="16"/>
      <c r="AG131" s="16"/>
      <c r="AL131" s="3"/>
      <c r="AM131" s="3"/>
      <c r="AN131" s="3"/>
      <c r="AO131" s="3"/>
      <c r="AP131" s="3"/>
      <c r="AQ131" s="3"/>
    </row>
    <row r="132" spans="1:43" s="6" customFormat="1" ht="22.5" customHeight="1">
      <c r="A132" s="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2"/>
      <c r="AB132" s="12"/>
      <c r="AC132" s="12"/>
      <c r="AD132" s="12"/>
      <c r="AE132" s="12"/>
      <c r="AF132" s="16"/>
      <c r="AG132" s="16"/>
      <c r="AL132" s="3"/>
      <c r="AM132" s="3"/>
      <c r="AN132" s="3"/>
      <c r="AO132" s="3"/>
      <c r="AP132" s="3"/>
      <c r="AQ132" s="3"/>
    </row>
    <row r="133" spans="1:43" s="6" customFormat="1" ht="22.5" customHeight="1">
      <c r="A133" s="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2"/>
      <c r="AB133" s="12"/>
      <c r="AC133" s="12"/>
      <c r="AD133" s="12"/>
      <c r="AE133" s="12"/>
      <c r="AF133" s="16"/>
      <c r="AG133" s="16"/>
      <c r="AL133" s="3"/>
      <c r="AM133" s="3"/>
      <c r="AN133" s="3"/>
      <c r="AO133" s="3"/>
      <c r="AP133" s="3"/>
      <c r="AQ133" s="3"/>
    </row>
    <row r="134" spans="1:43" s="6" customFormat="1" ht="22.5" customHeight="1">
      <c r="A134" s="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2"/>
      <c r="AB134" s="12"/>
      <c r="AC134" s="12"/>
      <c r="AD134" s="12"/>
      <c r="AE134" s="12"/>
      <c r="AF134" s="16"/>
      <c r="AG134" s="16"/>
      <c r="AL134" s="3"/>
      <c r="AM134" s="3"/>
      <c r="AN134" s="3"/>
      <c r="AO134" s="3"/>
      <c r="AP134" s="3"/>
      <c r="AQ134" s="3"/>
    </row>
    <row r="135" spans="1:43" s="6" customFormat="1" ht="22.5" customHeight="1">
      <c r="A135" s="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2"/>
      <c r="AB135" s="12"/>
      <c r="AC135" s="12"/>
      <c r="AD135" s="12"/>
      <c r="AE135" s="12"/>
      <c r="AF135" s="16"/>
      <c r="AG135" s="16"/>
      <c r="AL135" s="3"/>
      <c r="AM135" s="3"/>
      <c r="AN135" s="3"/>
      <c r="AO135" s="3"/>
      <c r="AP135" s="3"/>
      <c r="AQ135" s="3"/>
    </row>
    <row r="136" spans="1:43" s="6" customFormat="1" ht="22.5" customHeight="1">
      <c r="A136" s="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2"/>
      <c r="AB136" s="12"/>
      <c r="AC136" s="12"/>
      <c r="AD136" s="12"/>
      <c r="AE136" s="12"/>
      <c r="AF136" s="16"/>
      <c r="AG136" s="16"/>
      <c r="AL136" s="3"/>
      <c r="AM136" s="3"/>
      <c r="AN136" s="3"/>
      <c r="AO136" s="3"/>
      <c r="AP136" s="3"/>
      <c r="AQ136" s="3"/>
    </row>
    <row r="137" spans="1:43" s="6" customFormat="1" ht="22.5" customHeight="1">
      <c r="A137" s="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2"/>
      <c r="AB137" s="12"/>
      <c r="AC137" s="12"/>
      <c r="AD137" s="12"/>
      <c r="AE137" s="12"/>
      <c r="AF137" s="16"/>
      <c r="AG137" s="16"/>
      <c r="AL137" s="3"/>
      <c r="AM137" s="3"/>
      <c r="AN137" s="3"/>
      <c r="AO137" s="3"/>
      <c r="AP137" s="3"/>
      <c r="AQ137" s="3"/>
    </row>
    <row r="138" spans="1:43" s="6" customFormat="1" ht="22.5" customHeight="1">
      <c r="A138" s="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2"/>
      <c r="AB138" s="12"/>
      <c r="AC138" s="12"/>
      <c r="AD138" s="12"/>
      <c r="AE138" s="12"/>
      <c r="AF138" s="16"/>
      <c r="AG138" s="16"/>
      <c r="AL138" s="3"/>
      <c r="AM138" s="3"/>
      <c r="AN138" s="3"/>
      <c r="AO138" s="3"/>
      <c r="AP138" s="3"/>
      <c r="AQ138" s="3"/>
    </row>
    <row r="139" spans="1:43" s="6" customFormat="1" ht="22.5" customHeight="1">
      <c r="A139" s="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2"/>
      <c r="AB139" s="12"/>
      <c r="AC139" s="12"/>
      <c r="AD139" s="12"/>
      <c r="AE139" s="12"/>
      <c r="AF139" s="16"/>
      <c r="AG139" s="16"/>
      <c r="AL139" s="3"/>
      <c r="AM139" s="3"/>
      <c r="AN139" s="3"/>
      <c r="AO139" s="3"/>
      <c r="AP139" s="3"/>
      <c r="AQ139" s="3"/>
    </row>
    <row r="140" spans="1:43" s="6" customFormat="1" ht="22.5" customHeight="1">
      <c r="A140" s="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2"/>
      <c r="AB140" s="12"/>
      <c r="AC140" s="12"/>
      <c r="AD140" s="12"/>
      <c r="AE140" s="12"/>
      <c r="AF140" s="16"/>
      <c r="AG140" s="16"/>
      <c r="AL140" s="3"/>
      <c r="AM140" s="3"/>
      <c r="AN140" s="3"/>
      <c r="AO140" s="3"/>
      <c r="AP140" s="3"/>
      <c r="AQ140" s="3"/>
    </row>
    <row r="141" spans="1:43" s="6" customFormat="1" ht="22.5" customHeight="1">
      <c r="A141" s="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2"/>
      <c r="AB141" s="12"/>
      <c r="AC141" s="12"/>
      <c r="AD141" s="12"/>
      <c r="AE141" s="12"/>
      <c r="AF141" s="16"/>
      <c r="AG141" s="16"/>
      <c r="AL141" s="3"/>
      <c r="AM141" s="3"/>
      <c r="AN141" s="3"/>
      <c r="AO141" s="3"/>
      <c r="AP141" s="3"/>
      <c r="AQ141" s="3"/>
    </row>
    <row r="142" spans="1:43" s="6" customFormat="1" ht="22.5" customHeight="1">
      <c r="A142" s="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2"/>
      <c r="AB142" s="12"/>
      <c r="AC142" s="12"/>
      <c r="AD142" s="12"/>
      <c r="AE142" s="12"/>
      <c r="AF142" s="16"/>
      <c r="AG142" s="16"/>
      <c r="AL142" s="3"/>
      <c r="AM142" s="3"/>
      <c r="AN142" s="3"/>
      <c r="AO142" s="3"/>
      <c r="AP142" s="3"/>
      <c r="AQ142" s="3"/>
    </row>
    <row r="143" spans="1:43" s="6" customFormat="1" ht="22.5" customHeight="1">
      <c r="A143" s="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2"/>
      <c r="AB143" s="12"/>
      <c r="AC143" s="12"/>
      <c r="AD143" s="12"/>
      <c r="AE143" s="12"/>
      <c r="AF143" s="16"/>
      <c r="AG143" s="16"/>
      <c r="AL143" s="3"/>
      <c r="AM143" s="3"/>
      <c r="AN143" s="3"/>
      <c r="AO143" s="3"/>
      <c r="AP143" s="3"/>
      <c r="AQ143" s="3"/>
    </row>
    <row r="144" spans="1:43" s="6" customFormat="1" ht="22.5" customHeight="1">
      <c r="A144" s="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2"/>
      <c r="AB144" s="12"/>
      <c r="AC144" s="12"/>
      <c r="AD144" s="12"/>
      <c r="AE144" s="12"/>
      <c r="AF144" s="16"/>
      <c r="AG144" s="16"/>
      <c r="AL144" s="3"/>
      <c r="AM144" s="3"/>
      <c r="AN144" s="3"/>
      <c r="AO144" s="3"/>
      <c r="AP144" s="3"/>
      <c r="AQ144" s="3"/>
    </row>
    <row r="145" spans="1:43" s="6" customFormat="1" ht="22.5" customHeight="1">
      <c r="A145" s="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2"/>
      <c r="AB145" s="12"/>
      <c r="AC145" s="12"/>
      <c r="AD145" s="12"/>
      <c r="AE145" s="12"/>
      <c r="AF145" s="16"/>
      <c r="AG145" s="16"/>
      <c r="AL145" s="3"/>
      <c r="AM145" s="3"/>
      <c r="AN145" s="3"/>
      <c r="AO145" s="3"/>
      <c r="AP145" s="3"/>
      <c r="AQ145" s="3"/>
    </row>
    <row r="146" spans="1:43" s="6" customFormat="1" ht="22.5" customHeight="1">
      <c r="A146" s="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2"/>
      <c r="AB146" s="12"/>
      <c r="AC146" s="12"/>
      <c r="AD146" s="12"/>
      <c r="AE146" s="12"/>
      <c r="AF146" s="16"/>
      <c r="AG146" s="16"/>
      <c r="AL146" s="3"/>
      <c r="AM146" s="3"/>
      <c r="AN146" s="3"/>
      <c r="AO146" s="3"/>
      <c r="AP146" s="3"/>
      <c r="AQ146" s="3"/>
    </row>
    <row r="147" spans="1:43" s="6" customFormat="1" ht="22.5" customHeight="1">
      <c r="A147" s="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2"/>
      <c r="AB147" s="12"/>
      <c r="AC147" s="12"/>
      <c r="AD147" s="12"/>
      <c r="AE147" s="12"/>
      <c r="AF147" s="16"/>
      <c r="AG147" s="16"/>
      <c r="AL147" s="3"/>
      <c r="AM147" s="3"/>
      <c r="AN147" s="3"/>
      <c r="AO147" s="3"/>
      <c r="AP147" s="3"/>
      <c r="AQ147" s="3"/>
    </row>
    <row r="148" spans="1:43" s="6" customFormat="1" ht="22.5" customHeight="1">
      <c r="A148" s="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2"/>
      <c r="AB148" s="12"/>
      <c r="AC148" s="12"/>
      <c r="AD148" s="12"/>
      <c r="AE148" s="12"/>
      <c r="AF148" s="16"/>
      <c r="AG148" s="16"/>
      <c r="AL148" s="3"/>
      <c r="AM148" s="3"/>
      <c r="AN148" s="3"/>
      <c r="AO148" s="3"/>
      <c r="AP148" s="3"/>
      <c r="AQ148" s="3"/>
    </row>
    <row r="149" spans="1:43" s="6" customFormat="1" ht="22.5" customHeight="1">
      <c r="A149" s="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2"/>
      <c r="AB149" s="12"/>
      <c r="AC149" s="12"/>
      <c r="AD149" s="12"/>
      <c r="AE149" s="12"/>
      <c r="AF149" s="16"/>
      <c r="AG149" s="16"/>
      <c r="AL149" s="3"/>
      <c r="AM149" s="3"/>
      <c r="AN149" s="3"/>
      <c r="AO149" s="3"/>
      <c r="AP149" s="3"/>
      <c r="AQ149" s="3"/>
    </row>
    <row r="150" spans="1:43" s="6" customFormat="1" ht="22.5" customHeight="1">
      <c r="A150" s="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2"/>
      <c r="AB150" s="12"/>
      <c r="AC150" s="12"/>
      <c r="AD150" s="12"/>
      <c r="AE150" s="12"/>
      <c r="AF150" s="16"/>
      <c r="AG150" s="16"/>
      <c r="AL150" s="3"/>
      <c r="AM150" s="3"/>
      <c r="AN150" s="3"/>
      <c r="AO150" s="3"/>
      <c r="AP150" s="3"/>
      <c r="AQ150" s="3"/>
    </row>
    <row r="151" spans="1:43" s="6" customFormat="1" ht="22.5" customHeight="1">
      <c r="A151" s="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2"/>
      <c r="AB151" s="12"/>
      <c r="AC151" s="12"/>
      <c r="AD151" s="12"/>
      <c r="AE151" s="12"/>
      <c r="AF151" s="16"/>
      <c r="AG151" s="16"/>
      <c r="AL151" s="3"/>
      <c r="AM151" s="3"/>
      <c r="AN151" s="3"/>
      <c r="AO151" s="3"/>
      <c r="AP151" s="3"/>
      <c r="AQ151" s="3"/>
    </row>
    <row r="152" spans="1:43" s="6" customFormat="1" ht="22.5" customHeight="1">
      <c r="A152" s="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2"/>
      <c r="AB152" s="12"/>
      <c r="AC152" s="12"/>
      <c r="AD152" s="12"/>
      <c r="AE152" s="12"/>
      <c r="AF152" s="16"/>
      <c r="AG152" s="16"/>
      <c r="AL152" s="3"/>
      <c r="AM152" s="3"/>
      <c r="AN152" s="3"/>
      <c r="AO152" s="3"/>
      <c r="AP152" s="3"/>
      <c r="AQ152" s="3"/>
    </row>
    <row r="153" spans="1:43" s="6" customFormat="1" ht="22.5" customHeight="1">
      <c r="A153" s="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2"/>
      <c r="AB153" s="12"/>
      <c r="AC153" s="12"/>
      <c r="AD153" s="12"/>
      <c r="AE153" s="12"/>
      <c r="AF153" s="16"/>
      <c r="AG153" s="16"/>
      <c r="AL153" s="3"/>
      <c r="AM153" s="3"/>
      <c r="AN153" s="3"/>
      <c r="AO153" s="3"/>
      <c r="AP153" s="3"/>
      <c r="AQ153" s="3"/>
    </row>
    <row r="154" spans="1:43" s="6" customFormat="1" ht="22.5" customHeight="1">
      <c r="A154" s="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2"/>
      <c r="AB154" s="12"/>
      <c r="AC154" s="12"/>
      <c r="AD154" s="12"/>
      <c r="AE154" s="12"/>
      <c r="AF154" s="16"/>
      <c r="AG154" s="16"/>
      <c r="AL154" s="3"/>
      <c r="AM154" s="3"/>
      <c r="AN154" s="3"/>
      <c r="AO154" s="3"/>
      <c r="AP154" s="3"/>
      <c r="AQ154" s="3"/>
    </row>
    <row r="155" spans="1:43" s="6" customFormat="1" ht="22.5" customHeight="1">
      <c r="A155" s="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2"/>
      <c r="AB155" s="12"/>
      <c r="AC155" s="12"/>
      <c r="AD155" s="12"/>
      <c r="AE155" s="12"/>
      <c r="AF155" s="16"/>
      <c r="AG155" s="16"/>
      <c r="AL155" s="3"/>
      <c r="AM155" s="3"/>
      <c r="AN155" s="3"/>
      <c r="AO155" s="3"/>
      <c r="AP155" s="3"/>
      <c r="AQ155" s="3"/>
    </row>
    <row r="156" spans="1:43" s="6" customFormat="1" ht="22.5" customHeight="1">
      <c r="A156" s="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2"/>
      <c r="AB156" s="12"/>
      <c r="AC156" s="12"/>
      <c r="AD156" s="12"/>
      <c r="AE156" s="12"/>
      <c r="AF156" s="16"/>
      <c r="AG156" s="16"/>
      <c r="AL156" s="3"/>
      <c r="AM156" s="3"/>
      <c r="AN156" s="3"/>
      <c r="AO156" s="3"/>
      <c r="AP156" s="3"/>
      <c r="AQ156" s="3"/>
    </row>
    <row r="157" spans="1:43" s="6" customFormat="1" ht="22.5" customHeight="1">
      <c r="A157" s="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2"/>
      <c r="AB157" s="12"/>
      <c r="AC157" s="12"/>
      <c r="AD157" s="12"/>
      <c r="AE157" s="12"/>
      <c r="AF157" s="16"/>
      <c r="AG157" s="16"/>
      <c r="AL157" s="3"/>
      <c r="AM157" s="3"/>
      <c r="AN157" s="3"/>
      <c r="AO157" s="3"/>
      <c r="AP157" s="3"/>
      <c r="AQ157" s="3"/>
    </row>
    <row r="158" spans="1:43" s="6" customFormat="1" ht="22.5" customHeight="1">
      <c r="A158" s="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2"/>
      <c r="AB158" s="12"/>
      <c r="AC158" s="12"/>
      <c r="AD158" s="12"/>
      <c r="AE158" s="12"/>
      <c r="AF158" s="16"/>
      <c r="AG158" s="16"/>
      <c r="AL158" s="3"/>
      <c r="AM158" s="3"/>
      <c r="AN158" s="3"/>
      <c r="AO158" s="3"/>
      <c r="AP158" s="3"/>
      <c r="AQ158" s="3"/>
    </row>
    <row r="159" spans="1:43" s="6" customFormat="1" ht="22.5" customHeight="1">
      <c r="A159" s="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2"/>
      <c r="AB159" s="12"/>
      <c r="AC159" s="12"/>
      <c r="AD159" s="12"/>
      <c r="AE159" s="12"/>
      <c r="AF159" s="16"/>
      <c r="AG159" s="16"/>
      <c r="AL159" s="3"/>
      <c r="AM159" s="3"/>
      <c r="AN159" s="3"/>
      <c r="AO159" s="3"/>
      <c r="AP159" s="3"/>
      <c r="AQ159" s="3"/>
    </row>
    <row r="160" spans="1:43" s="6" customFormat="1" ht="22.5" customHeight="1">
      <c r="A160" s="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2"/>
      <c r="AB160" s="12"/>
      <c r="AC160" s="12"/>
      <c r="AD160" s="12"/>
      <c r="AE160" s="12"/>
      <c r="AF160" s="16"/>
      <c r="AG160" s="16"/>
      <c r="AL160" s="3"/>
      <c r="AM160" s="3"/>
      <c r="AN160" s="3"/>
      <c r="AO160" s="3"/>
      <c r="AP160" s="3"/>
      <c r="AQ160" s="3"/>
    </row>
    <row r="161" spans="1:43" s="6" customFormat="1" ht="22.5" customHeight="1">
      <c r="A161" s="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2"/>
      <c r="AB161" s="12"/>
      <c r="AC161" s="12"/>
      <c r="AD161" s="12"/>
      <c r="AE161" s="12"/>
      <c r="AF161" s="16"/>
      <c r="AG161" s="16"/>
      <c r="AL161" s="3"/>
      <c r="AM161" s="3"/>
      <c r="AN161" s="3"/>
      <c r="AO161" s="3"/>
      <c r="AP161" s="3"/>
      <c r="AQ161" s="3"/>
    </row>
    <row r="162" spans="1:43" s="6" customFormat="1" ht="22.5" customHeight="1">
      <c r="A162" s="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2"/>
      <c r="AB162" s="12"/>
      <c r="AC162" s="12"/>
      <c r="AD162" s="12"/>
      <c r="AE162" s="12"/>
      <c r="AF162" s="16"/>
      <c r="AG162" s="16"/>
      <c r="AL162" s="3"/>
      <c r="AM162" s="3"/>
      <c r="AN162" s="3"/>
      <c r="AO162" s="3"/>
      <c r="AP162" s="3"/>
      <c r="AQ162" s="3"/>
    </row>
    <row r="163" spans="1:43" s="6" customFormat="1" ht="22.5" customHeight="1">
      <c r="A163" s="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2"/>
      <c r="AB163" s="12"/>
      <c r="AC163" s="12"/>
      <c r="AD163" s="12"/>
      <c r="AE163" s="12"/>
      <c r="AF163" s="16"/>
      <c r="AG163" s="16"/>
      <c r="AL163" s="3"/>
      <c r="AM163" s="3"/>
      <c r="AN163" s="3"/>
      <c r="AO163" s="3"/>
      <c r="AP163" s="3"/>
      <c r="AQ163" s="3"/>
    </row>
    <row r="164" spans="1:43" s="6" customFormat="1" ht="22.5" customHeight="1">
      <c r="A164" s="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2"/>
      <c r="AB164" s="12"/>
      <c r="AC164" s="12"/>
      <c r="AD164" s="12"/>
      <c r="AE164" s="12"/>
      <c r="AF164" s="16"/>
      <c r="AG164" s="16"/>
      <c r="AL164" s="3"/>
      <c r="AM164" s="3"/>
      <c r="AN164" s="3"/>
      <c r="AO164" s="3"/>
      <c r="AP164" s="3"/>
      <c r="AQ164" s="3"/>
    </row>
    <row r="165" spans="1:43" s="6" customFormat="1" ht="22.5" customHeight="1">
      <c r="A165" s="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2"/>
      <c r="AB165" s="12"/>
      <c r="AC165" s="12"/>
      <c r="AD165" s="12"/>
      <c r="AE165" s="12"/>
      <c r="AF165" s="16"/>
      <c r="AG165" s="16"/>
      <c r="AL165" s="3"/>
      <c r="AM165" s="3"/>
      <c r="AN165" s="3"/>
      <c r="AO165" s="3"/>
      <c r="AP165" s="3"/>
      <c r="AQ165" s="3"/>
    </row>
    <row r="166" spans="1:43" s="6" customFormat="1" ht="22.5" customHeight="1">
      <c r="A166" s="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2"/>
      <c r="AB166" s="12"/>
      <c r="AC166" s="12"/>
      <c r="AD166" s="12"/>
      <c r="AE166" s="12"/>
      <c r="AF166" s="16"/>
      <c r="AG166" s="16"/>
      <c r="AL166" s="3"/>
      <c r="AM166" s="3"/>
      <c r="AN166" s="3"/>
      <c r="AO166" s="3"/>
      <c r="AP166" s="3"/>
      <c r="AQ166" s="3"/>
    </row>
    <row r="167" spans="1:43" s="6" customFormat="1" ht="22.5" customHeight="1">
      <c r="A167" s="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2"/>
      <c r="AB167" s="12"/>
      <c r="AC167" s="12"/>
      <c r="AD167" s="12"/>
      <c r="AE167" s="12"/>
      <c r="AF167" s="16"/>
      <c r="AG167" s="16"/>
      <c r="AL167" s="3"/>
      <c r="AM167" s="3"/>
      <c r="AN167" s="3"/>
      <c r="AO167" s="3"/>
      <c r="AP167" s="3"/>
      <c r="AQ167" s="3"/>
    </row>
    <row r="168" spans="1:43" s="6" customFormat="1" ht="22.5" customHeight="1">
      <c r="A168" s="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2"/>
      <c r="AB168" s="12"/>
      <c r="AC168" s="12"/>
      <c r="AD168" s="12"/>
      <c r="AE168" s="12"/>
      <c r="AF168" s="16"/>
      <c r="AG168" s="16"/>
      <c r="AL168" s="3"/>
      <c r="AM168" s="3"/>
      <c r="AN168" s="3"/>
      <c r="AO168" s="3"/>
      <c r="AP168" s="3"/>
      <c r="AQ168" s="3"/>
    </row>
    <row r="169" spans="1:43" s="6" customFormat="1" ht="22.5" customHeight="1">
      <c r="A169" s="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2"/>
      <c r="AB169" s="12"/>
      <c r="AC169" s="12"/>
      <c r="AD169" s="12"/>
      <c r="AE169" s="12"/>
      <c r="AF169" s="16"/>
      <c r="AG169" s="16"/>
      <c r="AL169" s="3"/>
      <c r="AM169" s="3"/>
      <c r="AN169" s="3"/>
      <c r="AO169" s="3"/>
      <c r="AP169" s="3"/>
      <c r="AQ169" s="3"/>
    </row>
    <row r="170" spans="1:43" s="6" customFormat="1" ht="22.5" customHeight="1">
      <c r="A170" s="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2"/>
      <c r="AB170" s="12"/>
      <c r="AC170" s="12"/>
      <c r="AD170" s="12"/>
      <c r="AE170" s="12"/>
      <c r="AF170" s="16"/>
      <c r="AG170" s="16"/>
      <c r="AL170" s="3"/>
      <c r="AM170" s="3"/>
      <c r="AN170" s="3"/>
      <c r="AO170" s="3"/>
      <c r="AP170" s="3"/>
      <c r="AQ170" s="3"/>
    </row>
    <row r="171" spans="1:43" s="6" customFormat="1" ht="22.5" customHeight="1">
      <c r="A171" s="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2"/>
      <c r="AB171" s="12"/>
      <c r="AC171" s="12"/>
      <c r="AD171" s="12"/>
      <c r="AE171" s="12"/>
      <c r="AF171" s="16"/>
      <c r="AG171" s="16"/>
      <c r="AL171" s="3"/>
      <c r="AM171" s="3"/>
      <c r="AN171" s="3"/>
      <c r="AO171" s="3"/>
      <c r="AP171" s="3"/>
      <c r="AQ171" s="3"/>
    </row>
    <row r="172" spans="1:43" s="6" customFormat="1" ht="22.5" customHeight="1">
      <c r="A172" s="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2"/>
      <c r="AB172" s="12"/>
      <c r="AC172" s="12"/>
      <c r="AD172" s="12"/>
      <c r="AE172" s="12"/>
      <c r="AF172" s="16"/>
      <c r="AG172" s="16"/>
      <c r="AL172" s="3"/>
      <c r="AM172" s="3"/>
      <c r="AN172" s="3"/>
      <c r="AO172" s="3"/>
      <c r="AP172" s="3"/>
      <c r="AQ172" s="3"/>
    </row>
    <row r="173" spans="1:43" s="6" customFormat="1" ht="22.5" customHeight="1">
      <c r="A173" s="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2"/>
      <c r="AB173" s="12"/>
      <c r="AC173" s="12"/>
      <c r="AD173" s="12"/>
      <c r="AE173" s="12"/>
      <c r="AF173" s="16"/>
      <c r="AG173" s="16"/>
      <c r="AL173" s="3"/>
      <c r="AM173" s="3"/>
      <c r="AN173" s="3"/>
      <c r="AO173" s="3"/>
      <c r="AP173" s="3"/>
      <c r="AQ173" s="3"/>
    </row>
    <row r="174" spans="1:43" s="6" customFormat="1" ht="22.5" customHeight="1">
      <c r="A174" s="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2"/>
      <c r="AB174" s="12"/>
      <c r="AC174" s="12"/>
      <c r="AD174" s="12"/>
      <c r="AE174" s="12"/>
      <c r="AF174" s="16"/>
      <c r="AG174" s="16"/>
      <c r="AL174" s="3"/>
      <c r="AM174" s="3"/>
      <c r="AN174" s="3"/>
      <c r="AO174" s="3"/>
      <c r="AP174" s="3"/>
      <c r="AQ174" s="3"/>
    </row>
    <row r="175" spans="1:43" s="6" customFormat="1" ht="22.5" customHeight="1">
      <c r="A175" s="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2"/>
      <c r="AB175" s="12"/>
      <c r="AC175" s="12"/>
      <c r="AD175" s="12"/>
      <c r="AE175" s="12"/>
      <c r="AF175" s="16"/>
      <c r="AG175" s="16"/>
      <c r="AL175" s="3"/>
      <c r="AM175" s="3"/>
      <c r="AN175" s="3"/>
      <c r="AO175" s="3"/>
      <c r="AP175" s="3"/>
      <c r="AQ175" s="3"/>
    </row>
    <row r="176" spans="1:43" s="6" customFormat="1" ht="22.5" customHeight="1">
      <c r="A176" s="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2"/>
      <c r="AB176" s="12"/>
      <c r="AC176" s="12"/>
      <c r="AD176" s="12"/>
      <c r="AE176" s="12"/>
      <c r="AF176" s="16"/>
      <c r="AG176" s="16"/>
      <c r="AL176" s="3"/>
      <c r="AM176" s="3"/>
      <c r="AN176" s="3"/>
      <c r="AO176" s="3"/>
      <c r="AP176" s="3"/>
      <c r="AQ176" s="3"/>
    </row>
    <row r="177" spans="1:43" s="6" customFormat="1" ht="22.5" customHeight="1">
      <c r="A177" s="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2"/>
      <c r="AB177" s="12"/>
      <c r="AC177" s="12"/>
      <c r="AD177" s="12"/>
      <c r="AE177" s="12"/>
      <c r="AF177" s="16"/>
      <c r="AG177" s="16"/>
      <c r="AL177" s="3"/>
      <c r="AM177" s="3"/>
      <c r="AN177" s="3"/>
      <c r="AO177" s="3"/>
      <c r="AP177" s="3"/>
      <c r="AQ177" s="3"/>
    </row>
    <row r="178" spans="1:43" s="6" customFormat="1" ht="22.5" customHeight="1">
      <c r="A178" s="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2"/>
      <c r="AB178" s="12"/>
      <c r="AC178" s="12"/>
      <c r="AD178" s="12"/>
      <c r="AE178" s="12"/>
      <c r="AF178" s="16"/>
      <c r="AG178" s="16"/>
      <c r="AL178" s="3"/>
      <c r="AM178" s="3"/>
      <c r="AN178" s="3"/>
      <c r="AO178" s="3"/>
      <c r="AP178" s="3"/>
      <c r="AQ178" s="3"/>
    </row>
    <row r="179" spans="1:43" s="6" customFormat="1" ht="22.5" customHeight="1">
      <c r="A179" s="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2"/>
      <c r="AB179" s="12"/>
      <c r="AC179" s="12"/>
      <c r="AD179" s="12"/>
      <c r="AE179" s="12"/>
      <c r="AF179" s="16"/>
      <c r="AG179" s="16"/>
      <c r="AL179" s="3"/>
      <c r="AM179" s="3"/>
      <c r="AN179" s="3"/>
      <c r="AO179" s="3"/>
      <c r="AP179" s="3"/>
      <c r="AQ179" s="3"/>
    </row>
    <row r="180" spans="1:43" s="6" customFormat="1" ht="22.5" customHeight="1">
      <c r="A180" s="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2"/>
      <c r="AB180" s="12"/>
      <c r="AC180" s="12"/>
      <c r="AD180" s="12"/>
      <c r="AE180" s="12"/>
      <c r="AF180" s="16"/>
      <c r="AG180" s="16"/>
      <c r="AL180" s="3"/>
      <c r="AM180" s="3"/>
      <c r="AN180" s="3"/>
      <c r="AO180" s="3"/>
      <c r="AP180" s="3"/>
      <c r="AQ180" s="3"/>
    </row>
    <row r="181" spans="1:43" s="6" customFormat="1" ht="22.5" customHeight="1">
      <c r="A181" s="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2"/>
      <c r="AB181" s="12"/>
      <c r="AC181" s="12"/>
      <c r="AD181" s="12"/>
      <c r="AE181" s="12"/>
      <c r="AF181" s="16"/>
      <c r="AG181" s="16"/>
      <c r="AL181" s="3"/>
      <c r="AM181" s="3"/>
      <c r="AN181" s="3"/>
      <c r="AO181" s="3"/>
      <c r="AP181" s="3"/>
      <c r="AQ181" s="3"/>
    </row>
    <row r="182" spans="1:43" s="6" customFormat="1" ht="22.5" customHeight="1">
      <c r="A182" s="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2"/>
      <c r="AB182" s="12"/>
      <c r="AC182" s="12"/>
      <c r="AD182" s="12"/>
      <c r="AE182" s="12"/>
      <c r="AF182" s="16"/>
      <c r="AG182" s="16"/>
      <c r="AL182" s="3"/>
      <c r="AM182" s="3"/>
      <c r="AN182" s="3"/>
      <c r="AO182" s="3"/>
      <c r="AP182" s="3"/>
      <c r="AQ182" s="3"/>
    </row>
    <row r="183" spans="1:43" s="6" customFormat="1" ht="22.5" customHeight="1">
      <c r="A183" s="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2"/>
      <c r="AB183" s="12"/>
      <c r="AC183" s="12"/>
      <c r="AD183" s="12"/>
      <c r="AE183" s="12"/>
      <c r="AF183" s="16"/>
      <c r="AG183" s="16"/>
      <c r="AL183" s="3"/>
      <c r="AM183" s="3"/>
      <c r="AN183" s="3"/>
      <c r="AO183" s="3"/>
      <c r="AP183" s="3"/>
      <c r="AQ183" s="3"/>
    </row>
    <row r="184" spans="1:43" s="6" customFormat="1" ht="22.5" customHeight="1">
      <c r="A184" s="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2"/>
      <c r="AB184" s="12"/>
      <c r="AC184" s="12"/>
      <c r="AD184" s="12"/>
      <c r="AE184" s="12"/>
      <c r="AF184" s="16"/>
      <c r="AG184" s="16"/>
      <c r="AL184" s="3"/>
      <c r="AM184" s="3"/>
      <c r="AN184" s="3"/>
      <c r="AO184" s="3"/>
      <c r="AP184" s="3"/>
      <c r="AQ184" s="3"/>
    </row>
    <row r="185" spans="1:43" s="6" customFormat="1" ht="22.5" customHeight="1">
      <c r="A185" s="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2"/>
      <c r="AB185" s="12"/>
      <c r="AC185" s="12"/>
      <c r="AD185" s="12"/>
      <c r="AE185" s="12"/>
      <c r="AF185" s="16"/>
      <c r="AG185" s="16"/>
      <c r="AL185" s="3"/>
      <c r="AM185" s="3"/>
      <c r="AN185" s="3"/>
      <c r="AO185" s="3"/>
      <c r="AP185" s="3"/>
      <c r="AQ185" s="3"/>
    </row>
    <row r="186" spans="1:43" s="6" customFormat="1" ht="22.5" customHeight="1">
      <c r="A186" s="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2"/>
      <c r="AB186" s="12"/>
      <c r="AC186" s="12"/>
      <c r="AD186" s="12"/>
      <c r="AE186" s="12"/>
      <c r="AF186" s="16"/>
      <c r="AG186" s="16"/>
      <c r="AL186" s="3"/>
      <c r="AM186" s="3"/>
      <c r="AN186" s="3"/>
      <c r="AO186" s="3"/>
      <c r="AP186" s="3"/>
      <c r="AQ186" s="3"/>
    </row>
    <row r="187" spans="1:43" s="6" customFormat="1" ht="22.5" customHeight="1">
      <c r="A187" s="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2"/>
      <c r="AB187" s="12"/>
      <c r="AC187" s="12"/>
      <c r="AD187" s="12"/>
      <c r="AE187" s="12"/>
      <c r="AF187" s="16"/>
      <c r="AG187" s="16"/>
      <c r="AL187" s="3"/>
      <c r="AM187" s="3"/>
      <c r="AN187" s="3"/>
      <c r="AO187" s="3"/>
      <c r="AP187" s="3"/>
      <c r="AQ187" s="3"/>
    </row>
    <row r="188" spans="1:43" s="6" customFormat="1" ht="22.5" customHeight="1">
      <c r="A188" s="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2"/>
      <c r="AB188" s="12"/>
      <c r="AC188" s="12"/>
      <c r="AD188" s="12"/>
      <c r="AE188" s="12"/>
      <c r="AF188" s="16"/>
      <c r="AG188" s="16"/>
      <c r="AL188" s="3"/>
      <c r="AM188" s="3"/>
      <c r="AN188" s="3"/>
      <c r="AO188" s="3"/>
      <c r="AP188" s="3"/>
      <c r="AQ188" s="3"/>
    </row>
    <row r="189" spans="1:43" s="6" customFormat="1" ht="22.5" customHeight="1">
      <c r="A189" s="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2"/>
      <c r="AB189" s="12"/>
      <c r="AC189" s="12"/>
      <c r="AD189" s="12"/>
      <c r="AE189" s="12"/>
      <c r="AF189" s="16"/>
      <c r="AG189" s="16"/>
      <c r="AL189" s="3"/>
      <c r="AM189" s="3"/>
      <c r="AN189" s="3"/>
      <c r="AO189" s="3"/>
      <c r="AP189" s="3"/>
      <c r="AQ189" s="3"/>
    </row>
    <row r="190" spans="1:43" s="6" customFormat="1" ht="22.5" customHeight="1">
      <c r="A190" s="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2"/>
      <c r="AB190" s="12"/>
      <c r="AC190" s="12"/>
      <c r="AD190" s="12"/>
      <c r="AE190" s="12"/>
      <c r="AF190" s="16"/>
      <c r="AG190" s="16"/>
      <c r="AL190" s="3"/>
      <c r="AM190" s="3"/>
      <c r="AN190" s="3"/>
      <c r="AO190" s="3"/>
      <c r="AP190" s="3"/>
      <c r="AQ190" s="3"/>
    </row>
    <row r="191" spans="1:43" s="6" customFormat="1" ht="22.5" customHeight="1">
      <c r="A191" s="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2"/>
      <c r="AB191" s="12"/>
      <c r="AC191" s="12"/>
      <c r="AD191" s="12"/>
      <c r="AE191" s="12"/>
      <c r="AF191" s="16"/>
      <c r="AG191" s="16"/>
      <c r="AL191" s="3"/>
      <c r="AM191" s="3"/>
      <c r="AN191" s="3"/>
      <c r="AO191" s="3"/>
      <c r="AP191" s="3"/>
      <c r="AQ191" s="3"/>
    </row>
    <row r="192" spans="1:43" s="6" customFormat="1" ht="22.5" customHeight="1">
      <c r="A192" s="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2"/>
      <c r="AB192" s="12"/>
      <c r="AC192" s="12"/>
      <c r="AD192" s="12"/>
      <c r="AE192" s="12"/>
      <c r="AF192" s="16"/>
      <c r="AG192" s="16"/>
      <c r="AL192" s="3"/>
      <c r="AM192" s="3"/>
      <c r="AN192" s="3"/>
      <c r="AO192" s="3"/>
      <c r="AP192" s="3"/>
      <c r="AQ192" s="3"/>
    </row>
    <row r="193" spans="1:43" s="6" customFormat="1" ht="22.5" customHeight="1">
      <c r="A193" s="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2"/>
      <c r="AB193" s="12"/>
      <c r="AC193" s="12"/>
      <c r="AD193" s="12"/>
      <c r="AE193" s="12"/>
      <c r="AF193" s="16"/>
      <c r="AG193" s="16"/>
      <c r="AL193" s="3"/>
      <c r="AM193" s="3"/>
      <c r="AN193" s="3"/>
      <c r="AO193" s="3"/>
      <c r="AP193" s="3"/>
      <c r="AQ193" s="3"/>
    </row>
    <row r="194" spans="1:43" s="6" customFormat="1" ht="22.5" customHeight="1">
      <c r="A194" s="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2"/>
      <c r="AB194" s="12"/>
      <c r="AC194" s="12"/>
      <c r="AD194" s="12"/>
      <c r="AE194" s="12"/>
      <c r="AF194" s="16"/>
      <c r="AG194" s="16"/>
      <c r="AL194" s="3"/>
      <c r="AM194" s="3"/>
      <c r="AN194" s="3"/>
      <c r="AO194" s="3"/>
      <c r="AP194" s="3"/>
      <c r="AQ194" s="3"/>
    </row>
    <row r="195" spans="1:43" s="6" customFormat="1" ht="22.5" customHeight="1">
      <c r="A195" s="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2"/>
      <c r="AB195" s="12"/>
      <c r="AC195" s="12"/>
      <c r="AD195" s="12"/>
      <c r="AE195" s="12"/>
      <c r="AF195" s="16"/>
      <c r="AG195" s="16"/>
      <c r="AL195" s="3"/>
      <c r="AM195" s="3"/>
      <c r="AN195" s="3"/>
      <c r="AO195" s="3"/>
      <c r="AP195" s="3"/>
      <c r="AQ195" s="3"/>
    </row>
    <row r="196" spans="1:43" s="6" customFormat="1" ht="22.5" customHeight="1">
      <c r="A196" s="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2"/>
      <c r="AB196" s="12"/>
      <c r="AC196" s="12"/>
      <c r="AD196" s="12"/>
      <c r="AE196" s="12"/>
      <c r="AF196" s="16"/>
      <c r="AG196" s="16"/>
      <c r="AL196" s="3"/>
      <c r="AM196" s="3"/>
      <c r="AN196" s="3"/>
      <c r="AO196" s="3"/>
      <c r="AP196" s="3"/>
      <c r="AQ196" s="3"/>
    </row>
    <row r="197" spans="1:43" s="6" customFormat="1" ht="22.5" customHeight="1">
      <c r="A197" s="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2"/>
      <c r="AB197" s="12"/>
      <c r="AC197" s="12"/>
      <c r="AD197" s="12"/>
      <c r="AE197" s="12"/>
      <c r="AF197" s="16"/>
      <c r="AG197" s="16"/>
      <c r="AL197" s="3"/>
      <c r="AM197" s="3"/>
      <c r="AN197" s="3"/>
      <c r="AO197" s="3"/>
      <c r="AP197" s="3"/>
      <c r="AQ197" s="3"/>
    </row>
    <row r="198" spans="1:43" s="6" customFormat="1" ht="17.25" customHeight="1">
      <c r="A198" s="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2"/>
      <c r="AB198" s="12"/>
      <c r="AC198" s="12"/>
      <c r="AD198" s="12"/>
      <c r="AE198" s="12"/>
      <c r="AF198" s="16"/>
      <c r="AG198" s="16"/>
      <c r="AL198" s="3"/>
      <c r="AM198" s="3"/>
      <c r="AN198" s="3"/>
      <c r="AO198" s="3"/>
      <c r="AP198" s="3"/>
      <c r="AQ198" s="3"/>
    </row>
    <row r="199" spans="1:43" s="6" customFormat="1" ht="17.25" customHeight="1">
      <c r="A199" s="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2"/>
      <c r="AB199" s="12"/>
      <c r="AC199" s="12"/>
      <c r="AD199" s="12"/>
      <c r="AE199" s="12"/>
      <c r="AF199" s="16"/>
      <c r="AG199" s="16"/>
      <c r="AL199" s="3"/>
      <c r="AM199" s="3"/>
      <c r="AN199" s="3"/>
      <c r="AO199" s="3"/>
      <c r="AP199" s="3"/>
      <c r="AQ199" s="3"/>
    </row>
    <row r="200" spans="1:43" s="6" customFormat="1" ht="17.25" customHeight="1">
      <c r="A200" s="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2"/>
      <c r="AB200" s="12"/>
      <c r="AC200" s="12"/>
      <c r="AD200" s="12"/>
      <c r="AE200" s="12"/>
      <c r="AF200" s="16"/>
      <c r="AG200" s="16"/>
      <c r="AL200" s="3"/>
      <c r="AM200" s="3"/>
      <c r="AN200" s="3"/>
      <c r="AO200" s="3"/>
      <c r="AP200" s="3"/>
      <c r="AQ200" s="3"/>
    </row>
    <row r="201" spans="1:43" s="6" customFormat="1" ht="17.25" customHeight="1">
      <c r="A201" s="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2"/>
      <c r="AB201" s="12"/>
      <c r="AC201" s="12"/>
      <c r="AD201" s="12"/>
      <c r="AE201" s="12"/>
      <c r="AF201" s="16"/>
      <c r="AG201" s="16"/>
      <c r="AL201" s="3"/>
      <c r="AM201" s="3"/>
      <c r="AN201" s="3"/>
      <c r="AO201" s="3"/>
      <c r="AP201" s="3"/>
      <c r="AQ201" s="3"/>
    </row>
    <row r="202" spans="1:43" s="6" customFormat="1" ht="17.25" customHeight="1">
      <c r="A202" s="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2"/>
      <c r="AB202" s="12"/>
      <c r="AC202" s="12"/>
      <c r="AD202" s="12"/>
      <c r="AE202" s="12"/>
      <c r="AF202" s="16"/>
      <c r="AG202" s="16"/>
      <c r="AL202" s="3"/>
      <c r="AM202" s="3"/>
      <c r="AN202" s="3"/>
      <c r="AO202" s="3"/>
      <c r="AP202" s="3"/>
      <c r="AQ202" s="3"/>
    </row>
    <row r="203" spans="1:43" s="6" customFormat="1" ht="17.25" customHeight="1">
      <c r="A203" s="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2"/>
      <c r="AB203" s="12"/>
      <c r="AC203" s="12"/>
      <c r="AD203" s="12"/>
      <c r="AE203" s="12"/>
      <c r="AF203" s="16"/>
      <c r="AG203" s="16"/>
      <c r="AL203" s="3"/>
      <c r="AM203" s="3"/>
      <c r="AN203" s="3"/>
      <c r="AO203" s="3"/>
      <c r="AP203" s="3"/>
      <c r="AQ203" s="3"/>
    </row>
    <row r="204" spans="1:43" s="6" customFormat="1" ht="17.25" customHeight="1">
      <c r="A204" s="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2"/>
      <c r="AB204" s="12"/>
      <c r="AC204" s="12"/>
      <c r="AD204" s="12"/>
      <c r="AE204" s="12"/>
      <c r="AF204" s="16"/>
      <c r="AG204" s="16"/>
      <c r="AL204" s="3"/>
      <c r="AM204" s="3"/>
      <c r="AN204" s="3"/>
      <c r="AO204" s="3"/>
      <c r="AP204" s="3"/>
      <c r="AQ204" s="3"/>
    </row>
    <row r="205" spans="1:43" s="6" customFormat="1" ht="17.25" customHeight="1">
      <c r="A205" s="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2"/>
      <c r="AB205" s="12"/>
      <c r="AC205" s="12"/>
      <c r="AD205" s="12"/>
      <c r="AE205" s="12"/>
      <c r="AF205" s="16"/>
      <c r="AG205" s="16"/>
      <c r="AL205" s="3"/>
      <c r="AM205" s="3"/>
      <c r="AN205" s="3"/>
      <c r="AO205" s="3"/>
      <c r="AP205" s="3"/>
      <c r="AQ205" s="3"/>
    </row>
    <row r="206" spans="1:43" s="6" customFormat="1" ht="17.25" customHeight="1">
      <c r="A206" s="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2"/>
      <c r="AB206" s="12"/>
      <c r="AC206" s="12"/>
      <c r="AD206" s="12"/>
      <c r="AE206" s="12"/>
      <c r="AF206" s="16"/>
      <c r="AG206" s="16"/>
      <c r="AL206" s="3"/>
      <c r="AM206" s="3"/>
      <c r="AN206" s="3"/>
      <c r="AO206" s="3"/>
      <c r="AP206" s="3"/>
      <c r="AQ206" s="3"/>
    </row>
    <row r="207" spans="1:43" s="6" customFormat="1" ht="17.25" customHeight="1">
      <c r="A207" s="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2"/>
      <c r="AB207" s="12"/>
      <c r="AC207" s="12"/>
      <c r="AD207" s="12"/>
      <c r="AE207" s="12"/>
      <c r="AF207" s="16"/>
      <c r="AG207" s="16"/>
      <c r="AL207" s="3"/>
      <c r="AM207" s="3"/>
      <c r="AN207" s="3"/>
      <c r="AO207" s="3"/>
      <c r="AP207" s="3"/>
      <c r="AQ207" s="3"/>
    </row>
    <row r="208" spans="1:43" s="6" customFormat="1" ht="17.25" customHeight="1">
      <c r="A208" s="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2"/>
      <c r="AB208" s="12"/>
      <c r="AC208" s="12"/>
      <c r="AD208" s="12"/>
      <c r="AE208" s="12"/>
      <c r="AF208" s="16"/>
      <c r="AG208" s="16"/>
      <c r="AL208" s="3"/>
      <c r="AM208" s="3"/>
      <c r="AN208" s="3"/>
      <c r="AO208" s="3"/>
      <c r="AP208" s="3"/>
      <c r="AQ208" s="3"/>
    </row>
    <row r="209" spans="1:43" s="6" customFormat="1" ht="17.25" customHeight="1">
      <c r="A209" s="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2"/>
      <c r="AB209" s="12"/>
      <c r="AC209" s="12"/>
      <c r="AD209" s="12"/>
      <c r="AE209" s="12"/>
      <c r="AF209" s="16"/>
      <c r="AG209" s="16"/>
      <c r="AL209" s="3"/>
      <c r="AM209" s="3"/>
      <c r="AN209" s="3"/>
      <c r="AO209" s="3"/>
      <c r="AP209" s="3"/>
      <c r="AQ209" s="3"/>
    </row>
    <row r="210" spans="1:43" s="6" customFormat="1" ht="17.25" customHeight="1">
      <c r="A210" s="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2"/>
      <c r="AB210" s="12"/>
      <c r="AC210" s="12"/>
      <c r="AD210" s="12"/>
      <c r="AE210" s="12"/>
      <c r="AF210" s="16"/>
      <c r="AG210" s="16"/>
      <c r="AL210" s="3"/>
      <c r="AM210" s="3"/>
      <c r="AN210" s="3"/>
      <c r="AO210" s="3"/>
      <c r="AP210" s="3"/>
      <c r="AQ210" s="3"/>
    </row>
    <row r="211" spans="1:43" s="6" customFormat="1" ht="17.25" customHeight="1">
      <c r="A211" s="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2"/>
      <c r="AB211" s="12"/>
      <c r="AC211" s="12"/>
      <c r="AD211" s="12"/>
      <c r="AE211" s="12"/>
      <c r="AF211" s="16"/>
      <c r="AG211" s="16"/>
      <c r="AL211" s="3"/>
      <c r="AM211" s="3"/>
      <c r="AN211" s="3"/>
      <c r="AO211" s="3"/>
      <c r="AP211" s="3"/>
      <c r="AQ211" s="3"/>
    </row>
    <row r="212" spans="1:43" s="6" customFormat="1" ht="17.25" customHeight="1">
      <c r="A212" s="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2"/>
      <c r="AB212" s="12"/>
      <c r="AC212" s="12"/>
      <c r="AD212" s="12"/>
      <c r="AE212" s="12"/>
      <c r="AF212" s="16"/>
      <c r="AG212" s="16"/>
      <c r="AL212" s="3"/>
      <c r="AM212" s="3"/>
      <c r="AN212" s="3"/>
      <c r="AO212" s="3"/>
      <c r="AP212" s="3"/>
      <c r="AQ212" s="3"/>
    </row>
    <row r="213" spans="1:43" s="6" customFormat="1" ht="17.25" customHeight="1">
      <c r="A213" s="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2"/>
      <c r="AB213" s="12"/>
      <c r="AC213" s="12"/>
      <c r="AD213" s="12"/>
      <c r="AE213" s="12"/>
      <c r="AF213" s="16"/>
      <c r="AG213" s="16"/>
      <c r="AL213" s="3"/>
      <c r="AM213" s="3"/>
      <c r="AN213" s="3"/>
      <c r="AO213" s="3"/>
      <c r="AP213" s="3"/>
      <c r="AQ213" s="3"/>
    </row>
    <row r="214" spans="1:43" s="6" customFormat="1" ht="17.25" customHeight="1">
      <c r="A214" s="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2"/>
      <c r="AB214" s="12"/>
      <c r="AC214" s="12"/>
      <c r="AD214" s="12"/>
      <c r="AE214" s="12"/>
      <c r="AF214" s="16"/>
      <c r="AG214" s="16"/>
      <c r="AL214" s="3"/>
      <c r="AM214" s="3"/>
      <c r="AN214" s="3"/>
      <c r="AO214" s="3"/>
      <c r="AP214" s="3"/>
      <c r="AQ214" s="3"/>
    </row>
    <row r="215" spans="1:43" s="6" customFormat="1" ht="17.25" customHeight="1">
      <c r="A215" s="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2"/>
      <c r="AB215" s="12"/>
      <c r="AC215" s="12"/>
      <c r="AD215" s="12"/>
      <c r="AE215" s="12"/>
      <c r="AF215" s="16"/>
      <c r="AG215" s="16"/>
      <c r="AL215" s="3"/>
      <c r="AM215" s="3"/>
      <c r="AN215" s="3"/>
      <c r="AO215" s="3"/>
      <c r="AP215" s="3"/>
      <c r="AQ215" s="3"/>
    </row>
    <row r="216" spans="1:43" s="6" customFormat="1" ht="17.25" customHeight="1">
      <c r="A216" s="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2"/>
      <c r="AB216" s="12"/>
      <c r="AC216" s="12"/>
      <c r="AD216" s="12"/>
      <c r="AE216" s="12"/>
      <c r="AF216" s="16"/>
      <c r="AG216" s="16"/>
      <c r="AL216" s="3"/>
      <c r="AM216" s="3"/>
      <c r="AN216" s="3"/>
      <c r="AO216" s="3"/>
      <c r="AP216" s="3"/>
      <c r="AQ216" s="3"/>
    </row>
    <row r="217" spans="1:43" s="6" customFormat="1" ht="17.25" customHeight="1">
      <c r="A217" s="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2"/>
      <c r="AB217" s="12"/>
      <c r="AC217" s="12"/>
      <c r="AD217" s="12"/>
      <c r="AE217" s="12"/>
      <c r="AF217" s="16"/>
      <c r="AG217" s="16"/>
      <c r="AL217" s="3"/>
      <c r="AM217" s="3"/>
      <c r="AN217" s="3"/>
      <c r="AO217" s="3"/>
      <c r="AP217" s="3"/>
      <c r="AQ217" s="3"/>
    </row>
    <row r="218" spans="1:43" s="6" customFormat="1" ht="17.25" customHeight="1">
      <c r="A218" s="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2"/>
      <c r="AB218" s="12"/>
      <c r="AC218" s="12"/>
      <c r="AD218" s="12"/>
      <c r="AE218" s="12"/>
      <c r="AF218" s="16"/>
      <c r="AG218" s="16"/>
      <c r="AL218" s="3"/>
      <c r="AM218" s="3"/>
      <c r="AN218" s="3"/>
      <c r="AO218" s="3"/>
      <c r="AP218" s="3"/>
      <c r="AQ218" s="3"/>
    </row>
    <row r="219" spans="1:43" s="6" customFormat="1" ht="17.25" customHeight="1">
      <c r="A219" s="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2"/>
      <c r="AB219" s="12"/>
      <c r="AC219" s="12"/>
      <c r="AD219" s="12"/>
      <c r="AE219" s="12"/>
      <c r="AF219" s="16"/>
      <c r="AG219" s="16"/>
      <c r="AL219" s="3"/>
      <c r="AM219" s="3"/>
      <c r="AN219" s="3"/>
      <c r="AO219" s="3"/>
      <c r="AP219" s="3"/>
      <c r="AQ219" s="3"/>
    </row>
    <row r="220" spans="1:43" s="6" customFormat="1" ht="17.25" customHeight="1">
      <c r="A220" s="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2"/>
      <c r="AB220" s="12"/>
      <c r="AC220" s="12"/>
      <c r="AD220" s="12"/>
      <c r="AE220" s="12"/>
      <c r="AF220" s="16"/>
      <c r="AG220" s="16"/>
      <c r="AL220" s="3"/>
      <c r="AM220" s="3"/>
      <c r="AN220" s="3"/>
      <c r="AO220" s="3"/>
      <c r="AP220" s="3"/>
      <c r="AQ220" s="3"/>
    </row>
    <row r="221" spans="1:43" s="6" customFormat="1" ht="17.25" customHeight="1">
      <c r="A221" s="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2"/>
      <c r="AB221" s="12"/>
      <c r="AC221" s="12"/>
      <c r="AD221" s="12"/>
      <c r="AE221" s="12"/>
      <c r="AF221" s="16"/>
      <c r="AG221" s="16"/>
      <c r="AL221" s="3"/>
      <c r="AM221" s="3"/>
      <c r="AN221" s="3"/>
      <c r="AO221" s="3"/>
      <c r="AP221" s="3"/>
      <c r="AQ221" s="3"/>
    </row>
    <row r="222" spans="1:43" s="6" customFormat="1" ht="17.25" customHeight="1">
      <c r="A222" s="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2"/>
      <c r="AB222" s="12"/>
      <c r="AC222" s="12"/>
      <c r="AD222" s="12"/>
      <c r="AE222" s="12"/>
      <c r="AF222" s="16"/>
      <c r="AG222" s="16"/>
      <c r="AL222" s="3"/>
      <c r="AM222" s="3"/>
      <c r="AN222" s="3"/>
      <c r="AO222" s="3"/>
      <c r="AP222" s="3"/>
      <c r="AQ222" s="3"/>
    </row>
    <row r="223" spans="1:43" s="6" customFormat="1" ht="17.25" customHeight="1">
      <c r="A223" s="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2"/>
      <c r="AB223" s="12"/>
      <c r="AC223" s="12"/>
      <c r="AD223" s="12"/>
      <c r="AE223" s="12"/>
      <c r="AF223" s="16"/>
      <c r="AG223" s="16"/>
      <c r="AL223" s="3"/>
      <c r="AM223" s="3"/>
      <c r="AN223" s="3"/>
      <c r="AO223" s="3"/>
      <c r="AP223" s="3"/>
      <c r="AQ223" s="3"/>
    </row>
    <row r="224" spans="1:43" s="6" customFormat="1">
      <c r="A224" s="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2"/>
      <c r="AB224" s="12"/>
      <c r="AC224" s="12"/>
      <c r="AD224" s="12"/>
      <c r="AE224" s="12"/>
      <c r="AF224" s="16"/>
      <c r="AG224" s="16"/>
      <c r="AL224" s="3"/>
      <c r="AM224" s="3"/>
      <c r="AN224" s="3"/>
      <c r="AO224" s="3"/>
      <c r="AP224" s="3"/>
      <c r="AQ224" s="3"/>
    </row>
    <row r="225" spans="1:43" s="6" customFormat="1">
      <c r="A225" s="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2"/>
      <c r="AB225" s="12"/>
      <c r="AC225" s="12"/>
      <c r="AD225" s="12"/>
      <c r="AE225" s="12"/>
      <c r="AF225" s="16"/>
      <c r="AG225" s="16"/>
      <c r="AL225" s="3"/>
      <c r="AM225" s="3"/>
      <c r="AN225" s="3"/>
      <c r="AO225" s="3"/>
      <c r="AP225" s="3"/>
      <c r="AQ225" s="3"/>
    </row>
    <row r="226" spans="1:43" s="6" customFormat="1">
      <c r="A226" s="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2"/>
      <c r="AB226" s="12"/>
      <c r="AC226" s="12"/>
      <c r="AD226" s="12"/>
      <c r="AE226" s="12"/>
      <c r="AF226" s="16"/>
      <c r="AG226" s="16"/>
      <c r="AL226" s="3"/>
      <c r="AM226" s="3"/>
      <c r="AN226" s="3"/>
      <c r="AO226" s="3"/>
      <c r="AP226" s="3"/>
      <c r="AQ226" s="3"/>
    </row>
    <row r="227" spans="1:43" s="6" customFormat="1">
      <c r="A227" s="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2"/>
      <c r="AB227" s="12"/>
      <c r="AC227" s="12"/>
      <c r="AD227" s="12"/>
      <c r="AE227" s="12"/>
      <c r="AF227" s="16"/>
      <c r="AG227" s="16"/>
      <c r="AL227" s="3"/>
      <c r="AM227" s="3"/>
      <c r="AN227" s="3"/>
      <c r="AO227" s="3"/>
      <c r="AP227" s="3"/>
      <c r="AQ227" s="3"/>
    </row>
    <row r="228" spans="1:43" s="6" customFormat="1">
      <c r="A228" s="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2"/>
      <c r="AB228" s="12"/>
      <c r="AC228" s="12"/>
      <c r="AD228" s="12"/>
      <c r="AE228" s="12"/>
      <c r="AF228" s="16"/>
      <c r="AG228" s="16"/>
      <c r="AL228" s="3"/>
      <c r="AM228" s="3"/>
      <c r="AN228" s="3"/>
      <c r="AO228" s="3"/>
      <c r="AP228" s="3"/>
      <c r="AQ228" s="3"/>
    </row>
    <row r="229" spans="1:43" s="6" customFormat="1">
      <c r="A229" s="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2"/>
      <c r="AB229" s="12"/>
      <c r="AC229" s="12"/>
      <c r="AD229" s="12"/>
      <c r="AE229" s="12"/>
      <c r="AF229" s="16"/>
      <c r="AG229" s="16"/>
      <c r="AL229" s="3"/>
      <c r="AM229" s="3"/>
      <c r="AN229" s="3"/>
      <c r="AO229" s="3"/>
      <c r="AP229" s="3"/>
      <c r="AQ229" s="3"/>
    </row>
    <row r="230" spans="1:43" s="6" customFormat="1">
      <c r="A230" s="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2"/>
      <c r="AB230" s="12"/>
      <c r="AC230" s="12"/>
      <c r="AD230" s="12"/>
      <c r="AE230" s="12"/>
      <c r="AF230" s="16"/>
      <c r="AG230" s="16"/>
      <c r="AL230" s="3"/>
      <c r="AM230" s="3"/>
      <c r="AN230" s="3"/>
      <c r="AO230" s="3"/>
      <c r="AP230" s="3"/>
      <c r="AQ230" s="3"/>
    </row>
    <row r="231" spans="1:43" s="6" customFormat="1">
      <c r="A231" s="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2"/>
      <c r="AB231" s="12"/>
      <c r="AC231" s="12"/>
      <c r="AD231" s="12"/>
      <c r="AE231" s="12"/>
      <c r="AF231" s="16"/>
      <c r="AG231" s="16"/>
      <c r="AL231" s="3"/>
      <c r="AM231" s="3"/>
      <c r="AN231" s="3"/>
      <c r="AO231" s="3"/>
      <c r="AP231" s="3"/>
      <c r="AQ231" s="3"/>
    </row>
    <row r="232" spans="1:43" s="6" customFormat="1">
      <c r="A232" s="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2"/>
      <c r="AB232" s="12"/>
      <c r="AC232" s="12"/>
      <c r="AD232" s="12"/>
      <c r="AE232" s="12"/>
      <c r="AF232" s="16"/>
      <c r="AG232" s="16"/>
      <c r="AL232" s="3"/>
      <c r="AM232" s="3"/>
      <c r="AN232" s="3"/>
      <c r="AO232" s="3"/>
      <c r="AP232" s="3"/>
      <c r="AQ232" s="3"/>
    </row>
    <row r="233" spans="1:43" s="6" customFormat="1">
      <c r="A233" s="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2"/>
      <c r="AB233" s="12"/>
      <c r="AC233" s="12"/>
      <c r="AD233" s="12"/>
      <c r="AE233" s="12"/>
      <c r="AF233" s="16"/>
      <c r="AG233" s="16"/>
      <c r="AL233" s="3"/>
      <c r="AM233" s="3"/>
      <c r="AN233" s="3"/>
      <c r="AO233" s="3"/>
      <c r="AP233" s="3"/>
      <c r="AQ233" s="3"/>
    </row>
    <row r="234" spans="1:43" s="6" customFormat="1">
      <c r="A234" s="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2"/>
      <c r="AB234" s="12"/>
      <c r="AC234" s="12"/>
      <c r="AD234" s="12"/>
      <c r="AE234" s="12"/>
      <c r="AF234" s="16"/>
      <c r="AG234" s="16"/>
      <c r="AL234" s="3"/>
      <c r="AM234" s="3"/>
      <c r="AN234" s="3"/>
      <c r="AO234" s="3"/>
      <c r="AP234" s="3"/>
      <c r="AQ234" s="3"/>
    </row>
    <row r="235" spans="1:43" s="6" customFormat="1">
      <c r="A235" s="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2"/>
      <c r="AB235" s="12"/>
      <c r="AC235" s="12"/>
      <c r="AD235" s="12"/>
      <c r="AE235" s="12"/>
      <c r="AF235" s="16"/>
      <c r="AG235" s="16"/>
      <c r="AL235" s="3"/>
      <c r="AM235" s="3"/>
      <c r="AN235" s="3"/>
      <c r="AO235" s="3"/>
      <c r="AP235" s="3"/>
      <c r="AQ235" s="3"/>
    </row>
    <row r="236" spans="1:43" s="6" customFormat="1">
      <c r="A236" s="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2"/>
      <c r="AB236" s="12"/>
      <c r="AC236" s="12"/>
      <c r="AD236" s="12"/>
      <c r="AE236" s="12"/>
      <c r="AF236" s="16"/>
      <c r="AG236" s="16"/>
      <c r="AL236" s="3"/>
      <c r="AM236" s="3"/>
      <c r="AN236" s="3"/>
      <c r="AO236" s="3"/>
      <c r="AP236" s="3"/>
      <c r="AQ236" s="3"/>
    </row>
    <row r="237" spans="1:43" s="6" customFormat="1">
      <c r="A237" s="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2"/>
      <c r="AB237" s="12"/>
      <c r="AC237" s="12"/>
      <c r="AD237" s="12"/>
      <c r="AE237" s="12"/>
      <c r="AF237" s="16"/>
      <c r="AG237" s="16"/>
      <c r="AL237" s="3"/>
      <c r="AM237" s="3"/>
      <c r="AN237" s="3"/>
      <c r="AO237" s="3"/>
      <c r="AP237" s="3"/>
      <c r="AQ237" s="3"/>
    </row>
    <row r="238" spans="1:43" s="6" customFormat="1">
      <c r="A238" s="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2"/>
      <c r="AB238" s="12"/>
      <c r="AC238" s="12"/>
      <c r="AD238" s="12"/>
      <c r="AE238" s="12"/>
      <c r="AF238" s="16"/>
      <c r="AG238" s="16"/>
      <c r="AL238" s="3"/>
      <c r="AM238" s="3"/>
      <c r="AN238" s="3"/>
      <c r="AO238" s="3"/>
      <c r="AP238" s="3"/>
      <c r="AQ238" s="3"/>
    </row>
    <row r="239" spans="1:43" s="6" customFormat="1">
      <c r="A239" s="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2"/>
      <c r="AB239" s="12"/>
      <c r="AC239" s="12"/>
      <c r="AD239" s="12"/>
      <c r="AE239" s="12"/>
      <c r="AF239" s="16"/>
      <c r="AG239" s="16"/>
      <c r="AL239" s="3"/>
      <c r="AM239" s="3"/>
      <c r="AN239" s="3"/>
      <c r="AO239" s="3"/>
      <c r="AP239" s="3"/>
      <c r="AQ239" s="3"/>
    </row>
    <row r="240" spans="1:43" s="6" customFormat="1">
      <c r="A240" s="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2"/>
      <c r="AB240" s="12"/>
      <c r="AC240" s="12"/>
      <c r="AD240" s="12"/>
      <c r="AE240" s="12"/>
      <c r="AF240" s="16"/>
      <c r="AG240" s="16"/>
      <c r="AL240" s="3"/>
      <c r="AM240" s="3"/>
      <c r="AN240" s="3"/>
      <c r="AO240" s="3"/>
      <c r="AP240" s="3"/>
      <c r="AQ240" s="3"/>
    </row>
    <row r="241" spans="1:43" s="6" customFormat="1">
      <c r="A241" s="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2"/>
      <c r="AB241" s="12"/>
      <c r="AC241" s="12"/>
      <c r="AD241" s="12"/>
      <c r="AE241" s="12"/>
      <c r="AF241" s="16"/>
      <c r="AG241" s="16"/>
      <c r="AL241" s="3"/>
      <c r="AM241" s="3"/>
      <c r="AN241" s="3"/>
      <c r="AO241" s="3"/>
      <c r="AP241" s="3"/>
      <c r="AQ241" s="3"/>
    </row>
    <row r="242" spans="1:43" s="6" customFormat="1">
      <c r="A242" s="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2"/>
      <c r="AB242" s="12"/>
      <c r="AC242" s="12"/>
      <c r="AD242" s="12"/>
      <c r="AE242" s="12"/>
      <c r="AF242" s="16"/>
      <c r="AG242" s="16"/>
      <c r="AL242" s="3"/>
      <c r="AM242" s="3"/>
      <c r="AN242" s="3"/>
      <c r="AO242" s="3"/>
      <c r="AP242" s="3"/>
      <c r="AQ242" s="3"/>
    </row>
    <row r="243" spans="1:43" s="6" customFormat="1">
      <c r="A243" s="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2"/>
      <c r="AB243" s="12"/>
      <c r="AC243" s="12"/>
      <c r="AD243" s="12"/>
      <c r="AE243" s="12"/>
      <c r="AF243" s="16"/>
      <c r="AG243" s="16"/>
      <c r="AL243" s="3"/>
      <c r="AM243" s="3"/>
      <c r="AN243" s="3"/>
      <c r="AO243" s="3"/>
      <c r="AP243" s="3"/>
      <c r="AQ243" s="3"/>
    </row>
    <row r="244" spans="1:43" s="6" customFormat="1">
      <c r="A244" s="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2"/>
      <c r="AB244" s="12"/>
      <c r="AC244" s="12"/>
      <c r="AD244" s="12"/>
      <c r="AE244" s="12"/>
      <c r="AF244" s="16"/>
      <c r="AG244" s="16"/>
      <c r="AL244" s="3"/>
      <c r="AM244" s="3"/>
      <c r="AN244" s="3"/>
      <c r="AO244" s="3"/>
      <c r="AP244" s="3"/>
      <c r="AQ244" s="3"/>
    </row>
    <row r="245" spans="1:43" s="6" customFormat="1">
      <c r="A245" s="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2"/>
      <c r="AB245" s="12"/>
      <c r="AC245" s="12"/>
      <c r="AD245" s="12"/>
      <c r="AE245" s="12"/>
      <c r="AF245" s="16"/>
      <c r="AG245" s="16"/>
      <c r="AL245" s="3"/>
      <c r="AM245" s="3"/>
      <c r="AN245" s="3"/>
      <c r="AO245" s="3"/>
      <c r="AP245" s="3"/>
      <c r="AQ245" s="3"/>
    </row>
    <row r="246" spans="1:43" s="6" customFormat="1">
      <c r="A246" s="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2"/>
      <c r="AB246" s="12"/>
      <c r="AC246" s="12"/>
      <c r="AD246" s="12"/>
      <c r="AE246" s="12"/>
      <c r="AF246" s="16"/>
      <c r="AG246" s="16"/>
      <c r="AL246" s="3"/>
      <c r="AM246" s="3"/>
      <c r="AN246" s="3"/>
      <c r="AO246" s="3"/>
      <c r="AP246" s="3"/>
      <c r="AQ246" s="3"/>
    </row>
    <row r="247" spans="1:43" s="6" customFormat="1">
      <c r="A247" s="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2"/>
      <c r="AB247" s="12"/>
      <c r="AC247" s="12"/>
      <c r="AD247" s="12"/>
      <c r="AE247" s="12"/>
      <c r="AF247" s="16"/>
      <c r="AG247" s="16"/>
      <c r="AL247" s="3"/>
      <c r="AM247" s="3"/>
      <c r="AN247" s="3"/>
      <c r="AO247" s="3"/>
      <c r="AP247" s="3"/>
      <c r="AQ247" s="3"/>
    </row>
    <row r="248" spans="1:43" s="6" customFormat="1">
      <c r="A248" s="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2"/>
      <c r="AB248" s="12"/>
      <c r="AC248" s="12"/>
      <c r="AD248" s="12"/>
      <c r="AE248" s="12"/>
      <c r="AF248" s="16"/>
      <c r="AG248" s="16"/>
      <c r="AL248" s="3"/>
      <c r="AM248" s="3"/>
      <c r="AN248" s="3"/>
      <c r="AO248" s="3"/>
      <c r="AP248" s="3"/>
      <c r="AQ248" s="3"/>
    </row>
    <row r="249" spans="1:43" s="6" customFormat="1">
      <c r="A249" s="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2"/>
      <c r="AB249" s="12"/>
      <c r="AC249" s="12"/>
      <c r="AD249" s="12"/>
      <c r="AE249" s="12"/>
      <c r="AF249" s="16"/>
      <c r="AG249" s="16"/>
      <c r="AL249" s="3"/>
      <c r="AM249" s="3"/>
      <c r="AN249" s="3"/>
      <c r="AO249" s="3"/>
      <c r="AP249" s="3"/>
      <c r="AQ249" s="3"/>
    </row>
    <row r="250" spans="1:43" s="6" customFormat="1">
      <c r="A250" s="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2"/>
      <c r="AB250" s="12"/>
      <c r="AC250" s="12"/>
      <c r="AD250" s="12"/>
      <c r="AE250" s="12"/>
      <c r="AF250" s="16"/>
      <c r="AG250" s="16"/>
      <c r="AL250" s="3"/>
      <c r="AM250" s="3"/>
      <c r="AN250" s="3"/>
      <c r="AO250" s="3"/>
      <c r="AP250" s="3"/>
      <c r="AQ250" s="3"/>
    </row>
    <row r="251" spans="1:43" s="6" customFormat="1">
      <c r="A251" s="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2"/>
      <c r="AB251" s="12"/>
      <c r="AC251" s="12"/>
      <c r="AD251" s="12"/>
      <c r="AE251" s="12"/>
      <c r="AF251" s="16"/>
      <c r="AG251" s="16"/>
      <c r="AL251" s="3"/>
      <c r="AM251" s="3"/>
      <c r="AN251" s="3"/>
      <c r="AO251" s="3"/>
      <c r="AP251" s="3"/>
      <c r="AQ251" s="3"/>
    </row>
    <row r="252" spans="1:43" s="6" customFormat="1">
      <c r="A252" s="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2"/>
      <c r="AB252" s="12"/>
      <c r="AC252" s="12"/>
      <c r="AD252" s="12"/>
      <c r="AE252" s="12"/>
      <c r="AF252" s="16"/>
      <c r="AG252" s="16"/>
      <c r="AL252" s="3"/>
      <c r="AM252" s="3"/>
      <c r="AN252" s="3"/>
      <c r="AO252" s="3"/>
      <c r="AP252" s="3"/>
      <c r="AQ252" s="3"/>
    </row>
  </sheetData>
  <sheetProtection password="CC39" sheet="1" selectLockedCells="1"/>
  <mergeCells count="136">
    <mergeCell ref="B96:G96"/>
    <mergeCell ref="B78:O78"/>
    <mergeCell ref="P78:R78"/>
    <mergeCell ref="H87:O87"/>
    <mergeCell ref="B88:G88"/>
    <mergeCell ref="H88:O88"/>
    <mergeCell ref="P88:R88"/>
    <mergeCell ref="B87:G87"/>
    <mergeCell ref="P87:R87"/>
    <mergeCell ref="B89:G89"/>
    <mergeCell ref="H89:O89"/>
    <mergeCell ref="P89:R89"/>
    <mergeCell ref="H96:O96"/>
    <mergeCell ref="P96:R96"/>
    <mergeCell ref="H22:O22"/>
    <mergeCell ref="P22:R22"/>
    <mergeCell ref="H25:O25"/>
    <mergeCell ref="P25:R25"/>
    <mergeCell ref="S22:U22"/>
    <mergeCell ref="S25:U25"/>
    <mergeCell ref="P19:R19"/>
    <mergeCell ref="Q4:U4"/>
    <mergeCell ref="B95:G95"/>
    <mergeCell ref="H95:O95"/>
    <mergeCell ref="P95:R95"/>
    <mergeCell ref="C14:D14"/>
    <mergeCell ref="E14:G14"/>
    <mergeCell ref="I14:K14"/>
    <mergeCell ref="M14:O14"/>
    <mergeCell ref="E15:G15"/>
    <mergeCell ref="I15:K15"/>
    <mergeCell ref="B17:F17"/>
    <mergeCell ref="J17:T17"/>
    <mergeCell ref="P77:R77"/>
    <mergeCell ref="P75:R75"/>
    <mergeCell ref="P55:R55"/>
    <mergeCell ref="S55:U55"/>
    <mergeCell ref="H56:O56"/>
    <mergeCell ref="AB26:AE26"/>
    <mergeCell ref="B27:B32"/>
    <mergeCell ref="H27:O27"/>
    <mergeCell ref="P27:R27"/>
    <mergeCell ref="S27:U27"/>
    <mergeCell ref="H28:O28"/>
    <mergeCell ref="P28:R28"/>
    <mergeCell ref="H32:O32"/>
    <mergeCell ref="P32:R32"/>
    <mergeCell ref="S32:U32"/>
    <mergeCell ref="S29:U29"/>
    <mergeCell ref="H30:O30"/>
    <mergeCell ref="P30:R30"/>
    <mergeCell ref="S30:U30"/>
    <mergeCell ref="S28:U28"/>
    <mergeCell ref="H29:O29"/>
    <mergeCell ref="P63:R63"/>
    <mergeCell ref="B64:B65"/>
    <mergeCell ref="H64:O64"/>
    <mergeCell ref="P64:R64"/>
    <mergeCell ref="H65:O65"/>
    <mergeCell ref="P65:R65"/>
    <mergeCell ref="H66:O66"/>
    <mergeCell ref="P66:R66"/>
    <mergeCell ref="B67:O67"/>
    <mergeCell ref="P67:R67"/>
    <mergeCell ref="J43:M43"/>
    <mergeCell ref="J44:M44"/>
    <mergeCell ref="J45:M45"/>
    <mergeCell ref="H75:O75"/>
    <mergeCell ref="B73:G73"/>
    <mergeCell ref="B75:B76"/>
    <mergeCell ref="H77:O77"/>
    <mergeCell ref="B54:B55"/>
    <mergeCell ref="H54:O54"/>
    <mergeCell ref="B50:S50"/>
    <mergeCell ref="P54:R54"/>
    <mergeCell ref="H76:O76"/>
    <mergeCell ref="P76:R76"/>
    <mergeCell ref="P56:R56"/>
    <mergeCell ref="S56:U56"/>
    <mergeCell ref="B57:O57"/>
    <mergeCell ref="P57:R57"/>
    <mergeCell ref="S57:U57"/>
    <mergeCell ref="H73:O73"/>
    <mergeCell ref="P73:R73"/>
    <mergeCell ref="H74:O74"/>
    <mergeCell ref="P74:R74"/>
    <mergeCell ref="B63:G63"/>
    <mergeCell ref="H63:O63"/>
    <mergeCell ref="H24:O24"/>
    <mergeCell ref="S33:U33"/>
    <mergeCell ref="H34:O34"/>
    <mergeCell ref="P34:R34"/>
    <mergeCell ref="S34:U34"/>
    <mergeCell ref="B35:O35"/>
    <mergeCell ref="P35:R35"/>
    <mergeCell ref="S35:U35"/>
    <mergeCell ref="B53:G53"/>
    <mergeCell ref="H53:O53"/>
    <mergeCell ref="P53:R53"/>
    <mergeCell ref="S53:U53"/>
    <mergeCell ref="H33:O33"/>
    <mergeCell ref="P33:R33"/>
    <mergeCell ref="B49:S49"/>
    <mergeCell ref="P24:R24"/>
    <mergeCell ref="S24:U24"/>
    <mergeCell ref="P29:R29"/>
    <mergeCell ref="H26:O26"/>
    <mergeCell ref="P26:R26"/>
    <mergeCell ref="S26:U26"/>
    <mergeCell ref="H31:O31"/>
    <mergeCell ref="P31:R31"/>
    <mergeCell ref="S31:U31"/>
    <mergeCell ref="S96:U96"/>
    <mergeCell ref="W37:X37"/>
    <mergeCell ref="B10:U12"/>
    <mergeCell ref="Q5:U5"/>
    <mergeCell ref="I5:M5"/>
    <mergeCell ref="P6:U6"/>
    <mergeCell ref="P7:U7"/>
    <mergeCell ref="P8:U8"/>
    <mergeCell ref="S54:U54"/>
    <mergeCell ref="H55:O55"/>
    <mergeCell ref="M15:O15"/>
    <mergeCell ref="B19:G19"/>
    <mergeCell ref="H19:O19"/>
    <mergeCell ref="S19:U19"/>
    <mergeCell ref="B20:B25"/>
    <mergeCell ref="H20:O20"/>
    <mergeCell ref="P20:R20"/>
    <mergeCell ref="S20:U20"/>
    <mergeCell ref="H21:O21"/>
    <mergeCell ref="P21:R21"/>
    <mergeCell ref="S21:U21"/>
    <mergeCell ref="H23:O23"/>
    <mergeCell ref="P23:R23"/>
    <mergeCell ref="S23:U23"/>
  </mergeCells>
  <phoneticPr fontId="15"/>
  <conditionalFormatting sqref="Q4:U4">
    <cfRule type="expression" dxfId="57" priority="30">
      <formula>SUBSTITUTE(SUBSTITUTE($Q$4,"　","")," ","")="承認番号【】"</formula>
    </cfRule>
  </conditionalFormatting>
  <conditionalFormatting sqref="Q5:U5">
    <cfRule type="expression" dxfId="56" priority="29">
      <formula>SUBSTITUTE(SUBSTITUTE($Q$5,"　","")," ","")="西暦年月日"</formula>
    </cfRule>
  </conditionalFormatting>
  <conditionalFormatting sqref="P6:U6">
    <cfRule type="expression" dxfId="55" priority="28">
      <formula>$P$6=""</formula>
    </cfRule>
  </conditionalFormatting>
  <conditionalFormatting sqref="P7:U7">
    <cfRule type="expression" dxfId="54" priority="27">
      <formula>$P$7=""</formula>
    </cfRule>
  </conditionalFormatting>
  <conditionalFormatting sqref="P8:U8">
    <cfRule type="expression" dxfId="53" priority="26">
      <formula>$P$8=""</formula>
    </cfRule>
  </conditionalFormatting>
  <conditionalFormatting sqref="B10:U12">
    <cfRule type="expression" dxfId="52" priority="25">
      <formula>SUBSTITUTE(SUBSTITUTE($B$10:$U$12,"　","")," ","")="治験課題名："</formula>
    </cfRule>
  </conditionalFormatting>
  <conditionalFormatting sqref="H14">
    <cfRule type="expression" dxfId="51" priority="24">
      <formula>$H$14=""</formula>
    </cfRule>
  </conditionalFormatting>
  <conditionalFormatting sqref="L14">
    <cfRule type="expression" dxfId="50" priority="21">
      <formula>$L$14=""</formula>
    </cfRule>
  </conditionalFormatting>
  <conditionalFormatting sqref="L15">
    <cfRule type="expression" dxfId="49" priority="20">
      <formula>$L$15=""</formula>
    </cfRule>
  </conditionalFormatting>
  <conditionalFormatting sqref="P14">
    <cfRule type="expression" dxfId="48" priority="19">
      <formula>$P$14=""</formula>
    </cfRule>
  </conditionalFormatting>
  <conditionalFormatting sqref="P15">
    <cfRule type="expression" dxfId="47" priority="18">
      <formula>$P$15=""</formula>
    </cfRule>
  </conditionalFormatting>
  <conditionalFormatting sqref="W37:X37">
    <cfRule type="expression" dxfId="46" priority="17">
      <formula>$W$37=""</formula>
    </cfRule>
  </conditionalFormatting>
  <conditionalFormatting sqref="P28:R28">
    <cfRule type="expression" dxfId="45" priority="16">
      <formula>$P$28=""</formula>
    </cfRule>
  </conditionalFormatting>
  <conditionalFormatting sqref="P21:R21">
    <cfRule type="expression" dxfId="44" priority="15">
      <formula>$P$21=""</formula>
    </cfRule>
  </conditionalFormatting>
  <conditionalFormatting sqref="H39">
    <cfRule type="expression" dxfId="43" priority="14">
      <formula>$H$39&amp;$T$39="✔✔"</formula>
    </cfRule>
  </conditionalFormatting>
  <conditionalFormatting sqref="H39">
    <cfRule type="expression" dxfId="42" priority="13">
      <formula>$W$37&amp;$H$39="外部CRC✔"</formula>
    </cfRule>
  </conditionalFormatting>
  <conditionalFormatting sqref="N39">
    <cfRule type="expression" dxfId="41" priority="12">
      <formula>$W$37&amp;$N$39="外部CRC✔"</formula>
    </cfRule>
  </conditionalFormatting>
  <conditionalFormatting sqref="T39">
    <cfRule type="expression" dxfId="40" priority="11">
      <formula>$H$39&amp;$T$39="✔✔"</formula>
    </cfRule>
  </conditionalFormatting>
  <conditionalFormatting sqref="T39">
    <cfRule type="expression" dxfId="39" priority="10">
      <formula>$W$37&amp;$T$39="外部CRC✔"</formula>
    </cfRule>
  </conditionalFormatting>
  <conditionalFormatting sqref="P75:R75">
    <cfRule type="expression" dxfId="38" priority="8">
      <formula>$W$37=""</formula>
    </cfRule>
  </conditionalFormatting>
  <conditionalFormatting sqref="I5:M5">
    <cfRule type="expression" dxfId="37" priority="6">
      <formula>$I$5=""</formula>
    </cfRule>
    <cfRule type="expression" dxfId="36" priority="7">
      <formula>$I$5="（　□新 規　・　□変 更　）"</formula>
    </cfRule>
  </conditionalFormatting>
  <conditionalFormatting sqref="H15">
    <cfRule type="expression" dxfId="35" priority="35">
      <formula>$H$15="エラー"</formula>
    </cfRule>
    <cfRule type="expression" dxfId="34" priority="36">
      <formula>$W$37=""</formula>
    </cfRule>
  </conditionalFormatting>
  <conditionalFormatting sqref="P25:R25">
    <cfRule type="expression" dxfId="33" priority="3">
      <formula>$P$25=""</formula>
    </cfRule>
  </conditionalFormatting>
  <conditionalFormatting sqref="S25:U25">
    <cfRule type="expression" dxfId="32" priority="2">
      <formula>$S$25=""</formula>
    </cfRule>
  </conditionalFormatting>
  <conditionalFormatting sqref="J43:M45">
    <cfRule type="expression" dxfId="31" priority="1">
      <formula>$J$43=""</formula>
    </cfRule>
  </conditionalFormatting>
  <conditionalFormatting sqref="B17:F17">
    <cfRule type="expression" dxfId="30" priority="5">
      <formula>SUBSTITUTE(SUBSTITUTE($B$17,"　","")," ","")="治験薬投与期間：週"</formula>
    </cfRule>
  </conditionalFormatting>
  <conditionalFormatting sqref="J17:T17">
    <cfRule type="expression" dxfId="29" priority="4">
      <formula>SUBSTITUTE(SUBSTITUTE($J$17,"　","")," ","")="算定期間：年月～年月（か月）"</formula>
    </cfRule>
  </conditionalFormatting>
  <dataValidations count="4">
    <dataValidation type="whole" imeMode="disabled" allowBlank="1" showInputMessage="1" showErrorMessage="1" error="整数を入力してください" sqref="P14:P15 H14 L14:L15">
      <formula1>0</formula1>
      <formula2>500</formula2>
    </dataValidation>
    <dataValidation type="list" imeMode="disabled" allowBlank="1" showInputMessage="1" showErrorMessage="1" error="プルダウンより選択してください" sqref="N39 H39 T39">
      <formula1>"✔"</formula1>
    </dataValidation>
    <dataValidation type="list" allowBlank="1" showInputMessage="1" showErrorMessage="1" sqref="W37:X37">
      <formula1>"内部CRC,外部CRC"</formula1>
    </dataValidation>
    <dataValidation type="list" showInputMessage="1" showErrorMessage="1" error="プルダウンより選択してください" sqref="I5:M5">
      <formula1>"（　■新 規　・　□変 更　）,（　□新 規　・　■変 更　）"</formula1>
    </dataValidation>
  </dataValidations>
  <pageMargins left="0.70866141732283472" right="0.19685039370078741" top="0.59055118110236227" bottom="0.27559055118110237" header="0.15748031496062992" footer="0.15748031496062992"/>
  <pageSetup paperSize="9" scale="80" orientation="portrait" r:id="rId1"/>
  <headerFooter differentFirst="1" alignWithMargins="0">
    <firstHeader>&amp;L大阪公大経費様式１</firstHeader>
    <firstFooter>&amp;C〔&amp;A〕</firstFooter>
  </headerFooter>
  <rowBreaks count="1" manualBreakCount="1">
    <brk id="51" max="2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1"/>
  <sheetViews>
    <sheetView showGridLines="0" view="pageBreakPreview" zoomScaleNormal="100" zoomScaleSheetLayoutView="100" workbookViewId="0">
      <selection activeCell="B10" sqref="B10:U12"/>
    </sheetView>
  </sheetViews>
  <sheetFormatPr defaultColWidth="9" defaultRowHeight="13.2"/>
  <cols>
    <col min="1" max="1" width="1.6640625" style="3" customWidth="1"/>
    <col min="2" max="15" width="5.6640625" style="3" customWidth="1"/>
    <col min="16" max="21" width="4.88671875" style="3" customWidth="1"/>
    <col min="22" max="22" width="2.109375" style="3" customWidth="1"/>
    <col min="23" max="24" width="4.88671875" style="3" customWidth="1"/>
    <col min="25" max="26" width="4.33203125" style="3" customWidth="1"/>
    <col min="27" max="31" width="4.33203125" style="4" customWidth="1"/>
    <col min="32" max="33" width="4.33203125" style="3" customWidth="1"/>
    <col min="34" max="35" width="4.33203125" style="6" customWidth="1"/>
    <col min="36" max="37" width="4.109375" style="6" customWidth="1"/>
    <col min="38" max="45" width="4.109375" style="3" customWidth="1"/>
    <col min="46" max="16384" width="9" style="3"/>
  </cols>
  <sheetData>
    <row r="1" spans="1:43" s="49" customFormat="1">
      <c r="A1" s="48"/>
      <c r="C1" s="48"/>
      <c r="D1" s="48"/>
      <c r="E1" s="48"/>
      <c r="F1" s="48"/>
      <c r="G1" s="48"/>
      <c r="H1" s="48"/>
      <c r="I1" s="48"/>
      <c r="J1" s="48"/>
      <c r="K1" s="48"/>
      <c r="L1" s="50"/>
    </row>
    <row r="2" spans="1:43" customFormat="1" ht="15.75" customHeight="1">
      <c r="A2" s="51"/>
      <c r="B2" s="52"/>
      <c r="D2" s="52" t="s">
        <v>0</v>
      </c>
      <c r="E2" s="52"/>
      <c r="F2" s="52"/>
      <c r="G2" s="52"/>
      <c r="H2" s="52"/>
      <c r="I2" s="52"/>
      <c r="J2" s="52"/>
      <c r="K2" s="52"/>
    </row>
    <row r="3" spans="1:43" customFormat="1" ht="15.75" customHeight="1">
      <c r="A3" s="51"/>
      <c r="B3" s="52"/>
      <c r="C3" s="52"/>
      <c r="D3" s="52"/>
      <c r="E3" s="52"/>
      <c r="F3" s="52"/>
      <c r="G3" s="52"/>
      <c r="H3" s="52"/>
      <c r="I3" s="52"/>
      <c r="J3" s="52"/>
      <c r="K3" s="52"/>
    </row>
    <row r="4" spans="1:43" ht="30.75" customHeight="1">
      <c r="Q4" s="216" t="s">
        <v>176</v>
      </c>
      <c r="R4" s="216"/>
      <c r="S4" s="216"/>
      <c r="T4" s="216"/>
      <c r="U4" s="216"/>
    </row>
    <row r="5" spans="1:43" ht="22.5" customHeight="1">
      <c r="C5" s="42" t="s">
        <v>165</v>
      </c>
      <c r="L5" s="119" t="s">
        <v>2</v>
      </c>
      <c r="M5" s="119"/>
      <c r="N5" s="119"/>
      <c r="O5" s="119"/>
      <c r="P5" s="119"/>
      <c r="Q5" s="120" t="s">
        <v>120</v>
      </c>
      <c r="R5" s="120"/>
      <c r="S5" s="120"/>
      <c r="T5" s="120"/>
      <c r="U5" s="120"/>
      <c r="AB5" s="5"/>
    </row>
    <row r="6" spans="1:43" ht="22.5" customHeight="1">
      <c r="B6" s="3" t="s">
        <v>4</v>
      </c>
      <c r="M6" s="76" t="s">
        <v>166</v>
      </c>
      <c r="P6" s="121"/>
      <c r="Q6" s="121"/>
      <c r="R6" s="121"/>
      <c r="S6" s="121"/>
      <c r="T6" s="121"/>
      <c r="U6" s="121"/>
      <c r="X6" s="7"/>
      <c r="AA6" s="3"/>
      <c r="AB6" s="3"/>
      <c r="AC6" s="3"/>
      <c r="AD6" s="3"/>
      <c r="AE6" s="3"/>
      <c r="AG6" s="5"/>
      <c r="AH6" s="4"/>
      <c r="AI6" s="4"/>
      <c r="AJ6" s="4"/>
      <c r="AK6" s="4"/>
      <c r="AN6" s="6"/>
      <c r="AO6" s="6"/>
      <c r="AP6" s="6"/>
      <c r="AQ6" s="6"/>
    </row>
    <row r="7" spans="1:43" s="76" customFormat="1" ht="22.5" customHeight="1">
      <c r="M7" s="77"/>
      <c r="N7" s="43" t="s">
        <v>6</v>
      </c>
      <c r="O7" s="77"/>
      <c r="P7" s="122"/>
      <c r="Q7" s="122"/>
      <c r="R7" s="122"/>
      <c r="S7" s="122"/>
      <c r="T7" s="122"/>
      <c r="U7" s="122"/>
      <c r="AI7" s="8"/>
      <c r="AJ7" s="8"/>
      <c r="AK7" s="8"/>
      <c r="AN7" s="9"/>
      <c r="AO7" s="9"/>
      <c r="AP7" s="9"/>
      <c r="AQ7" s="9"/>
    </row>
    <row r="8" spans="1:43" s="76" customFormat="1" ht="22.5" customHeight="1">
      <c r="M8" s="77" t="s">
        <v>167</v>
      </c>
      <c r="N8" s="77"/>
      <c r="O8" s="78"/>
      <c r="P8" s="122"/>
      <c r="Q8" s="122"/>
      <c r="R8" s="122"/>
      <c r="S8" s="122"/>
      <c r="T8" s="122"/>
      <c r="U8" s="122"/>
      <c r="V8" s="79"/>
      <c r="W8" s="79"/>
    </row>
    <row r="9" spans="1:43" s="76" customFormat="1" ht="9" customHeight="1">
      <c r="M9" s="3"/>
      <c r="O9" s="79"/>
      <c r="P9" s="80"/>
      <c r="Q9" s="80"/>
      <c r="R9" s="80"/>
      <c r="S9" s="80"/>
      <c r="T9" s="80"/>
      <c r="U9" s="80"/>
      <c r="V9" s="79"/>
      <c r="W9" s="79"/>
    </row>
    <row r="10" spans="1:43" ht="22.5" customHeight="1">
      <c r="B10" s="217" t="s">
        <v>123</v>
      </c>
      <c r="C10" s="217"/>
      <c r="D10" s="217"/>
      <c r="E10" s="217"/>
      <c r="F10" s="217"/>
      <c r="G10" s="217"/>
      <c r="H10" s="217"/>
      <c r="I10" s="217"/>
      <c r="J10" s="217"/>
      <c r="K10" s="217"/>
      <c r="L10" s="217"/>
      <c r="M10" s="217"/>
      <c r="N10" s="217"/>
      <c r="O10" s="217"/>
      <c r="P10" s="217"/>
      <c r="Q10" s="217"/>
      <c r="R10" s="217"/>
      <c r="S10" s="217"/>
      <c r="T10" s="217"/>
      <c r="U10" s="217"/>
      <c r="V10" s="81"/>
      <c r="W10" s="81"/>
      <c r="Z10" s="81"/>
      <c r="AA10" s="81"/>
      <c r="AB10" s="3"/>
      <c r="AC10" s="3"/>
      <c r="AD10" s="3"/>
      <c r="AE10" s="3"/>
      <c r="AG10" s="4"/>
      <c r="AH10" s="4"/>
      <c r="AI10" s="4"/>
      <c r="AJ10" s="4"/>
      <c r="AK10" s="4"/>
      <c r="AN10" s="6"/>
      <c r="AO10" s="6"/>
      <c r="AP10" s="6"/>
      <c r="AQ10" s="6"/>
    </row>
    <row r="11" spans="1:43" ht="22.5" customHeight="1">
      <c r="B11" s="217"/>
      <c r="C11" s="217"/>
      <c r="D11" s="217"/>
      <c r="E11" s="217"/>
      <c r="F11" s="217"/>
      <c r="G11" s="217"/>
      <c r="H11" s="217"/>
      <c r="I11" s="217"/>
      <c r="J11" s="217"/>
      <c r="K11" s="217"/>
      <c r="L11" s="217"/>
      <c r="M11" s="217"/>
      <c r="N11" s="217"/>
      <c r="O11" s="217"/>
      <c r="P11" s="217"/>
      <c r="Q11" s="217"/>
      <c r="R11" s="217"/>
      <c r="S11" s="217"/>
      <c r="T11" s="217"/>
      <c r="U11" s="217"/>
      <c r="V11" s="81"/>
      <c r="W11" s="81"/>
      <c r="Z11" s="81"/>
      <c r="AA11" s="81"/>
      <c r="AB11" s="3"/>
      <c r="AC11" s="3"/>
      <c r="AD11" s="3"/>
      <c r="AE11" s="3"/>
      <c r="AG11" s="4"/>
      <c r="AH11" s="4"/>
      <c r="AI11" s="4"/>
      <c r="AJ11" s="4"/>
      <c r="AK11" s="4"/>
      <c r="AN11" s="6"/>
      <c r="AO11" s="6"/>
      <c r="AP11" s="6"/>
      <c r="AQ11" s="6"/>
    </row>
    <row r="12" spans="1:43" ht="22.5" customHeight="1">
      <c r="B12" s="217"/>
      <c r="C12" s="217"/>
      <c r="D12" s="217"/>
      <c r="E12" s="217"/>
      <c r="F12" s="217"/>
      <c r="G12" s="217"/>
      <c r="H12" s="217"/>
      <c r="I12" s="217"/>
      <c r="J12" s="217"/>
      <c r="K12" s="217"/>
      <c r="L12" s="217"/>
      <c r="M12" s="217"/>
      <c r="N12" s="217"/>
      <c r="O12" s="217"/>
      <c r="P12" s="217"/>
      <c r="Q12" s="217"/>
      <c r="R12" s="217"/>
      <c r="S12" s="217"/>
      <c r="T12" s="217"/>
      <c r="U12" s="217"/>
      <c r="V12" s="81"/>
      <c r="W12" s="81"/>
      <c r="Z12" s="81"/>
      <c r="AA12" s="81"/>
      <c r="AB12" s="3"/>
      <c r="AC12" s="3"/>
      <c r="AD12" s="3"/>
      <c r="AE12" s="3"/>
      <c r="AG12" s="4"/>
      <c r="AH12" s="4"/>
      <c r="AI12" s="4"/>
      <c r="AJ12" s="4"/>
      <c r="AK12" s="4"/>
      <c r="AN12" s="6"/>
      <c r="AO12" s="6"/>
      <c r="AP12" s="6"/>
      <c r="AQ12" s="6"/>
    </row>
    <row r="13" spans="1:43" s="76" customFormat="1" ht="9" customHeight="1">
      <c r="B13" s="82"/>
      <c r="C13" s="82"/>
      <c r="D13" s="82"/>
      <c r="E13" s="4"/>
      <c r="F13" s="4"/>
      <c r="G13" s="4"/>
      <c r="H13" s="4"/>
      <c r="I13" s="4"/>
      <c r="J13" s="9"/>
      <c r="K13" s="9"/>
      <c r="L13" s="9"/>
      <c r="M13" s="9"/>
      <c r="N13" s="6"/>
      <c r="O13" s="6"/>
      <c r="P13" s="3"/>
      <c r="Q13" s="3"/>
      <c r="R13" s="3"/>
      <c r="S13" s="3"/>
      <c r="T13" s="3"/>
      <c r="U13" s="3"/>
      <c r="V13" s="3"/>
      <c r="W13" s="3"/>
      <c r="AB13" s="83"/>
    </row>
    <row r="14" spans="1:43" s="76" customFormat="1" ht="22.5" customHeight="1">
      <c r="C14" s="139" t="s">
        <v>9</v>
      </c>
      <c r="D14" s="139"/>
      <c r="E14" s="140" t="s">
        <v>10</v>
      </c>
      <c r="F14" s="141"/>
      <c r="G14" s="141"/>
      <c r="H14" s="1"/>
      <c r="I14" s="140" t="s">
        <v>11</v>
      </c>
      <c r="J14" s="141"/>
      <c r="K14" s="141"/>
      <c r="L14" s="2"/>
      <c r="M14" s="246" t="s">
        <v>13</v>
      </c>
      <c r="N14" s="247"/>
      <c r="O14" s="247"/>
      <c r="P14" s="2"/>
      <c r="Q14" s="44"/>
      <c r="R14" s="7"/>
      <c r="S14" s="7"/>
      <c r="T14" s="45"/>
      <c r="U14" s="10"/>
      <c r="V14" s="10"/>
    </row>
    <row r="15" spans="1:43" s="76" customFormat="1" ht="22.5" customHeight="1">
      <c r="E15" s="145" t="s">
        <v>14</v>
      </c>
      <c r="F15" s="146"/>
      <c r="G15" s="146"/>
      <c r="H15" s="53" t="str">
        <f>IF(W37="","未選択",IF(W37="外部CRC",0,IF(H39&amp;N39&amp;T39="",3000,IF(H39&amp;N39&amp;T39="✔",4000,IF(H39&amp;N39&amp;T39="✔✔",5000,IF(H39&amp;N39&amp;T39="✔✔✔","エラー"))))))</f>
        <v>未選択</v>
      </c>
      <c r="I15" s="145" t="s">
        <v>15</v>
      </c>
      <c r="J15" s="146"/>
      <c r="K15" s="146"/>
      <c r="L15" s="2"/>
      <c r="M15" s="240" t="s">
        <v>16</v>
      </c>
      <c r="N15" s="241"/>
      <c r="O15" s="142"/>
      <c r="P15" s="2"/>
      <c r="Q15" s="44"/>
      <c r="R15" s="7"/>
      <c r="S15" s="7"/>
      <c r="T15" s="45"/>
      <c r="U15" s="10"/>
      <c r="V15" s="10"/>
    </row>
    <row r="16" spans="1:43" s="76" customFormat="1" ht="9" customHeight="1">
      <c r="B16" s="82"/>
      <c r="C16" s="82"/>
      <c r="D16" s="82"/>
      <c r="E16" s="4"/>
      <c r="F16" s="4"/>
      <c r="G16" s="4"/>
      <c r="H16" s="4"/>
      <c r="I16" s="4"/>
      <c r="J16" s="9"/>
      <c r="K16" s="9"/>
      <c r="L16" s="9"/>
      <c r="M16" s="9"/>
      <c r="N16" s="6"/>
      <c r="O16" s="6"/>
      <c r="P16" s="3"/>
      <c r="Q16" s="3"/>
      <c r="R16" s="3"/>
      <c r="S16" s="3"/>
      <c r="T16" s="3"/>
      <c r="U16" s="3"/>
      <c r="V16" s="3"/>
      <c r="W16" s="3"/>
      <c r="AB16" s="83"/>
    </row>
    <row r="17" spans="2:37" s="76" customFormat="1" ht="22.5" customHeight="1">
      <c r="B17" s="121" t="s">
        <v>18</v>
      </c>
      <c r="C17" s="121"/>
      <c r="D17" s="121"/>
      <c r="E17" s="121"/>
      <c r="F17" s="121"/>
      <c r="J17" s="155" t="s">
        <v>200</v>
      </c>
      <c r="K17" s="155"/>
      <c r="L17" s="155"/>
      <c r="M17" s="155"/>
      <c r="N17" s="155"/>
      <c r="O17" s="155"/>
      <c r="P17" s="155"/>
      <c r="Q17" s="155"/>
      <c r="R17" s="155"/>
      <c r="S17" s="155"/>
      <c r="T17" s="155"/>
    </row>
    <row r="18" spans="2:37" s="76" customFormat="1" ht="22.5" customHeight="1">
      <c r="B18" s="57" t="s">
        <v>19</v>
      </c>
      <c r="U18" s="84" t="s">
        <v>168</v>
      </c>
    </row>
    <row r="19" spans="2:37" ht="22.5" customHeight="1">
      <c r="B19" s="149"/>
      <c r="C19" s="149"/>
      <c r="D19" s="149"/>
      <c r="E19" s="149"/>
      <c r="F19" s="149"/>
      <c r="G19" s="149"/>
      <c r="H19" s="150" t="s">
        <v>21</v>
      </c>
      <c r="I19" s="151"/>
      <c r="J19" s="151"/>
      <c r="K19" s="151"/>
      <c r="L19" s="151"/>
      <c r="M19" s="151"/>
      <c r="N19" s="151"/>
      <c r="O19" s="151"/>
      <c r="P19" s="152" t="s">
        <v>22</v>
      </c>
      <c r="Q19" s="153"/>
      <c r="R19" s="153"/>
      <c r="S19" s="235" t="s">
        <v>23</v>
      </c>
      <c r="T19" s="236"/>
      <c r="U19" s="237"/>
      <c r="V19" s="75"/>
      <c r="AA19" s="3"/>
      <c r="AB19" s="3"/>
      <c r="AC19" s="3"/>
      <c r="AD19" s="3"/>
      <c r="AE19" s="3"/>
      <c r="AH19" s="3"/>
      <c r="AI19" s="3"/>
      <c r="AJ19" s="3"/>
      <c r="AK19" s="3"/>
    </row>
    <row r="20" spans="2:37" ht="40.5" customHeight="1">
      <c r="B20" s="158" t="s">
        <v>24</v>
      </c>
      <c r="C20" s="85" t="s">
        <v>25</v>
      </c>
      <c r="D20" s="17" t="s">
        <v>26</v>
      </c>
      <c r="E20" s="86"/>
      <c r="F20" s="86"/>
      <c r="G20" s="87"/>
      <c r="H20" s="133" t="s">
        <v>204</v>
      </c>
      <c r="I20" s="134"/>
      <c r="J20" s="134"/>
      <c r="K20" s="134"/>
      <c r="L20" s="134"/>
      <c r="M20" s="134"/>
      <c r="N20" s="134"/>
      <c r="O20" s="134"/>
      <c r="P20" s="159" t="str">
        <f>IF(P14="","",ROUNDDOWN(H14*0.8*6000*P14*0.15,0))</f>
        <v/>
      </c>
      <c r="Q20" s="160"/>
      <c r="R20" s="161"/>
      <c r="S20" s="124"/>
      <c r="T20" s="124"/>
      <c r="U20" s="124"/>
      <c r="V20" s="9"/>
      <c r="W20" s="82"/>
      <c r="AA20" s="3"/>
      <c r="AB20" s="3"/>
      <c r="AC20" s="3"/>
      <c r="AD20" s="3"/>
      <c r="AE20" s="3"/>
      <c r="AH20" s="3"/>
      <c r="AI20" s="3"/>
      <c r="AJ20" s="3"/>
      <c r="AK20" s="3"/>
    </row>
    <row r="21" spans="2:37" ht="22.5" customHeight="1">
      <c r="B21" s="158"/>
      <c r="C21" s="88" t="s">
        <v>28</v>
      </c>
      <c r="D21" s="18" t="s">
        <v>29</v>
      </c>
      <c r="E21" s="89"/>
      <c r="F21" s="89"/>
      <c r="G21" s="90"/>
      <c r="H21" s="128" t="s">
        <v>169</v>
      </c>
      <c r="I21" s="129"/>
      <c r="J21" s="129"/>
      <c r="K21" s="129"/>
      <c r="L21" s="129"/>
      <c r="M21" s="129"/>
      <c r="N21" s="129"/>
      <c r="O21" s="129"/>
      <c r="P21" s="125"/>
      <c r="Q21" s="126"/>
      <c r="R21" s="127"/>
      <c r="S21" s="124"/>
      <c r="T21" s="124"/>
      <c r="U21" s="124"/>
      <c r="V21" s="9"/>
      <c r="W21" s="82"/>
      <c r="X21" s="82"/>
      <c r="Y21" s="82"/>
      <c r="Z21" s="82"/>
      <c r="AF21" s="9"/>
      <c r="AG21" s="9"/>
      <c r="AH21" s="9"/>
      <c r="AI21" s="9"/>
    </row>
    <row r="22" spans="2:37" ht="22.5" customHeight="1">
      <c r="B22" s="158"/>
      <c r="C22" s="85" t="s">
        <v>31</v>
      </c>
      <c r="D22" s="17" t="s">
        <v>151</v>
      </c>
      <c r="E22" s="86"/>
      <c r="F22" s="86"/>
      <c r="G22" s="90"/>
      <c r="H22" s="128" t="s">
        <v>170</v>
      </c>
      <c r="I22" s="129"/>
      <c r="J22" s="129"/>
      <c r="K22" s="129"/>
      <c r="L22" s="129"/>
      <c r="M22" s="129"/>
      <c r="N22" s="129"/>
      <c r="O22" s="245"/>
      <c r="P22" s="130" t="str">
        <f>IF(H14="","",50000)</f>
        <v/>
      </c>
      <c r="Q22" s="131"/>
      <c r="R22" s="132"/>
      <c r="S22" s="124"/>
      <c r="T22" s="124"/>
      <c r="U22" s="124"/>
      <c r="V22" s="9"/>
      <c r="W22" s="82"/>
      <c r="X22" s="82"/>
      <c r="Y22" s="82"/>
      <c r="Z22" s="82"/>
      <c r="AF22" s="9"/>
      <c r="AG22" s="9"/>
      <c r="AH22" s="9"/>
      <c r="AI22" s="9"/>
    </row>
    <row r="23" spans="2:37" ht="22.5" customHeight="1">
      <c r="B23" s="158"/>
      <c r="C23" s="85" t="s">
        <v>34</v>
      </c>
      <c r="D23" s="19" t="s">
        <v>32</v>
      </c>
      <c r="E23" s="86"/>
      <c r="F23" s="86"/>
      <c r="G23" s="90"/>
      <c r="H23" s="128" t="s">
        <v>127</v>
      </c>
      <c r="I23" s="129"/>
      <c r="J23" s="129"/>
      <c r="K23" s="129"/>
      <c r="L23" s="129"/>
      <c r="M23" s="129"/>
      <c r="N23" s="129"/>
      <c r="O23" s="129"/>
      <c r="P23" s="130" t="str">
        <f>IF(L14="","",L14*0.8*6000)</f>
        <v/>
      </c>
      <c r="Q23" s="131"/>
      <c r="R23" s="132"/>
      <c r="S23" s="124"/>
      <c r="T23" s="124"/>
      <c r="U23" s="124"/>
      <c r="V23" s="9"/>
      <c r="W23" s="82"/>
      <c r="X23" s="82"/>
      <c r="Y23" s="82"/>
      <c r="Z23" s="82"/>
      <c r="AF23" s="9"/>
      <c r="AG23" s="9"/>
      <c r="AH23" s="9"/>
      <c r="AI23" s="9"/>
    </row>
    <row r="24" spans="2:37" ht="22.5" customHeight="1">
      <c r="B24" s="158"/>
      <c r="C24" s="85" t="s">
        <v>129</v>
      </c>
      <c r="D24" s="20" t="s">
        <v>35</v>
      </c>
      <c r="E24" s="82"/>
      <c r="F24" s="82"/>
      <c r="G24" s="87"/>
      <c r="H24" s="133" t="s">
        <v>128</v>
      </c>
      <c r="I24" s="134"/>
      <c r="J24" s="134"/>
      <c r="K24" s="134"/>
      <c r="L24" s="134"/>
      <c r="M24" s="134"/>
      <c r="N24" s="134"/>
      <c r="O24" s="134"/>
      <c r="P24" s="135"/>
      <c r="Q24" s="136"/>
      <c r="R24" s="137"/>
      <c r="S24" s="130" t="str">
        <f>IF(H14="","",H14*0.8*6000)</f>
        <v/>
      </c>
      <c r="T24" s="131"/>
      <c r="U24" s="132"/>
      <c r="V24" s="9"/>
      <c r="W24" s="82"/>
      <c r="X24" s="82"/>
      <c r="Y24" s="82"/>
      <c r="Z24" s="82"/>
      <c r="AF24" s="9"/>
      <c r="AG24" s="9"/>
      <c r="AH24" s="9"/>
      <c r="AI24" s="9"/>
    </row>
    <row r="25" spans="2:37" ht="22.5" customHeight="1" thickBot="1">
      <c r="B25" s="158"/>
      <c r="C25" s="88" t="s">
        <v>153</v>
      </c>
      <c r="D25" s="21" t="s">
        <v>38</v>
      </c>
      <c r="E25" s="89"/>
      <c r="F25" s="89"/>
      <c r="G25" s="90"/>
      <c r="H25" s="128" t="s">
        <v>171</v>
      </c>
      <c r="I25" s="129"/>
      <c r="J25" s="129"/>
      <c r="K25" s="129"/>
      <c r="L25" s="129"/>
      <c r="M25" s="129"/>
      <c r="N25" s="129"/>
      <c r="O25" s="129"/>
      <c r="P25" s="125"/>
      <c r="Q25" s="126"/>
      <c r="R25" s="127"/>
      <c r="S25" s="125"/>
      <c r="T25" s="126"/>
      <c r="U25" s="127"/>
      <c r="V25" s="9"/>
      <c r="W25" s="82"/>
      <c r="X25" s="82"/>
      <c r="Y25" s="82"/>
      <c r="Z25" s="82"/>
      <c r="AF25" s="9"/>
      <c r="AG25" s="9"/>
      <c r="AH25" s="9"/>
      <c r="AI25" s="9"/>
    </row>
    <row r="26" spans="2:37" ht="22.5" customHeight="1" thickBot="1">
      <c r="B26" s="22" t="s">
        <v>40</v>
      </c>
      <c r="C26" s="23"/>
      <c r="D26" s="23"/>
      <c r="E26" s="23"/>
      <c r="F26" s="23"/>
      <c r="G26" s="24"/>
      <c r="H26" s="167" t="s">
        <v>154</v>
      </c>
      <c r="I26" s="168"/>
      <c r="J26" s="168"/>
      <c r="K26" s="168"/>
      <c r="L26" s="168"/>
      <c r="M26" s="168"/>
      <c r="N26" s="168"/>
      <c r="O26" s="169"/>
      <c r="P26" s="166" t="str">
        <f>IF(P20="","",SUM(P20:R25))</f>
        <v/>
      </c>
      <c r="Q26" s="166"/>
      <c r="R26" s="166"/>
      <c r="S26" s="166" t="str">
        <f>IF(S24="","",SUM(S20:U25))</f>
        <v/>
      </c>
      <c r="T26" s="166"/>
      <c r="U26" s="166"/>
      <c r="V26" s="11"/>
      <c r="W26" s="12"/>
      <c r="X26" s="12"/>
      <c r="Y26" s="12"/>
      <c r="Z26" s="12"/>
      <c r="AA26" s="12"/>
      <c r="AB26" s="162"/>
      <c r="AC26" s="162"/>
      <c r="AD26" s="162"/>
      <c r="AE26" s="162"/>
      <c r="AF26" s="9"/>
      <c r="AG26" s="9"/>
      <c r="AH26" s="9"/>
      <c r="AI26" s="9"/>
    </row>
    <row r="27" spans="2:37" ht="40.5" customHeight="1">
      <c r="B27" s="158" t="s">
        <v>42</v>
      </c>
      <c r="C27" s="85" t="s">
        <v>155</v>
      </c>
      <c r="D27" s="19" t="s">
        <v>44</v>
      </c>
      <c r="E27" s="86"/>
      <c r="F27" s="86"/>
      <c r="G27" s="87"/>
      <c r="H27" s="163" t="s">
        <v>172</v>
      </c>
      <c r="I27" s="163"/>
      <c r="J27" s="163"/>
      <c r="K27" s="163"/>
      <c r="L27" s="163"/>
      <c r="M27" s="163"/>
      <c r="N27" s="163"/>
      <c r="O27" s="163"/>
      <c r="P27" s="232" t="str">
        <f>IF(OR(H15="未選択",H15="エラー"),"",IF(H15=0,0,H14*0.8*3000))</f>
        <v/>
      </c>
      <c r="Q27" s="233"/>
      <c r="R27" s="234"/>
      <c r="S27" s="165"/>
      <c r="T27" s="165"/>
      <c r="U27" s="165"/>
      <c r="V27" s="9"/>
      <c r="W27" s="82"/>
      <c r="X27" s="82"/>
      <c r="Y27" s="82"/>
      <c r="Z27" s="82"/>
      <c r="AF27" s="9"/>
      <c r="AG27" s="9"/>
      <c r="AH27" s="9"/>
      <c r="AI27" s="9"/>
    </row>
    <row r="28" spans="2:37" ht="22.5" customHeight="1">
      <c r="B28" s="158"/>
      <c r="C28" s="91" t="s">
        <v>156</v>
      </c>
      <c r="D28" s="19" t="s">
        <v>47</v>
      </c>
      <c r="E28" s="86"/>
      <c r="F28" s="86"/>
      <c r="G28" s="90"/>
      <c r="H28" s="138" t="s">
        <v>173</v>
      </c>
      <c r="I28" s="138"/>
      <c r="J28" s="138"/>
      <c r="K28" s="138"/>
      <c r="L28" s="138"/>
      <c r="M28" s="138"/>
      <c r="N28" s="138"/>
      <c r="O28" s="138"/>
      <c r="P28" s="130"/>
      <c r="Q28" s="131"/>
      <c r="R28" s="132"/>
      <c r="S28" s="124"/>
      <c r="T28" s="124"/>
      <c r="U28" s="124"/>
      <c r="V28" s="9"/>
      <c r="W28" s="82"/>
      <c r="X28" s="82"/>
      <c r="Y28" s="82"/>
      <c r="Z28" s="82"/>
      <c r="AF28" s="9"/>
      <c r="AG28" s="9"/>
      <c r="AH28" s="9"/>
      <c r="AI28" s="9"/>
    </row>
    <row r="29" spans="2:37" ht="22.5" customHeight="1">
      <c r="B29" s="158"/>
      <c r="C29" s="91" t="s">
        <v>158</v>
      </c>
      <c r="D29" s="19" t="s">
        <v>50</v>
      </c>
      <c r="E29" s="86"/>
      <c r="F29" s="86"/>
      <c r="G29" s="90"/>
      <c r="H29" s="138" t="s">
        <v>134</v>
      </c>
      <c r="I29" s="138"/>
      <c r="J29" s="138"/>
      <c r="K29" s="138"/>
      <c r="L29" s="138"/>
      <c r="M29" s="138"/>
      <c r="N29" s="138"/>
      <c r="O29" s="138"/>
      <c r="P29" s="124"/>
      <c r="Q29" s="124"/>
      <c r="R29" s="124"/>
      <c r="S29" s="123" t="str">
        <f>IF(OR(H15="未選択",H15="エラー"),"",IF(H15=0,0,H14*0.8*H15+L15*2000))</f>
        <v/>
      </c>
      <c r="T29" s="123"/>
      <c r="U29" s="123"/>
      <c r="V29" s="9"/>
      <c r="W29" s="82"/>
      <c r="X29" s="82"/>
      <c r="Y29" s="82"/>
      <c r="Z29" s="82"/>
      <c r="AF29" s="9"/>
      <c r="AG29" s="9"/>
      <c r="AH29" s="9"/>
      <c r="AI29" s="9"/>
    </row>
    <row r="30" spans="2:37" ht="22.5" customHeight="1">
      <c r="B30" s="158"/>
      <c r="C30" s="88" t="s">
        <v>55</v>
      </c>
      <c r="D30" s="19" t="s">
        <v>53</v>
      </c>
      <c r="E30" s="86"/>
      <c r="F30" s="86"/>
      <c r="G30" s="90"/>
      <c r="H30" s="138" t="s">
        <v>54</v>
      </c>
      <c r="I30" s="138"/>
      <c r="J30" s="138"/>
      <c r="K30" s="138"/>
      <c r="L30" s="138"/>
      <c r="M30" s="138"/>
      <c r="N30" s="138"/>
      <c r="O30" s="138"/>
      <c r="P30" s="123" t="str">
        <f>IF(L15="","",IF(L15=0,0,30000))</f>
        <v/>
      </c>
      <c r="Q30" s="123"/>
      <c r="R30" s="123"/>
      <c r="S30" s="124"/>
      <c r="T30" s="124"/>
      <c r="U30" s="124"/>
      <c r="V30" s="9"/>
      <c r="W30" s="82"/>
      <c r="X30" s="82"/>
      <c r="Y30" s="82"/>
      <c r="Z30" s="82"/>
      <c r="AF30" s="9"/>
      <c r="AG30" s="9"/>
      <c r="AH30" s="9"/>
      <c r="AI30" s="9"/>
    </row>
    <row r="31" spans="2:37" ht="22.5" customHeight="1">
      <c r="B31" s="158"/>
      <c r="C31" s="88" t="s">
        <v>58</v>
      </c>
      <c r="D31" s="19" t="s">
        <v>174</v>
      </c>
      <c r="E31" s="86"/>
      <c r="F31" s="86"/>
      <c r="G31" s="90"/>
      <c r="H31" s="138" t="s">
        <v>57</v>
      </c>
      <c r="I31" s="138"/>
      <c r="J31" s="138"/>
      <c r="K31" s="138"/>
      <c r="L31" s="138"/>
      <c r="M31" s="138"/>
      <c r="N31" s="138"/>
      <c r="O31" s="138"/>
      <c r="P31" s="123" t="str">
        <f>IF(P14="","",200000)</f>
        <v/>
      </c>
      <c r="Q31" s="123"/>
      <c r="R31" s="123"/>
      <c r="S31" s="124"/>
      <c r="T31" s="124"/>
      <c r="U31" s="124"/>
      <c r="V31" s="9"/>
      <c r="W31" s="82"/>
      <c r="X31" s="82"/>
      <c r="Y31" s="82"/>
      <c r="Z31" s="82"/>
      <c r="AF31" s="9"/>
      <c r="AG31" s="9"/>
      <c r="AH31" s="9"/>
      <c r="AI31" s="9"/>
    </row>
    <row r="32" spans="2:37" ht="22.5" customHeight="1" thickBot="1">
      <c r="B32" s="158"/>
      <c r="C32" s="92" t="s">
        <v>61</v>
      </c>
      <c r="D32" s="25" t="s">
        <v>62</v>
      </c>
      <c r="E32" s="93"/>
      <c r="F32" s="93"/>
      <c r="G32" s="94"/>
      <c r="H32" s="170" t="s">
        <v>194</v>
      </c>
      <c r="I32" s="170"/>
      <c r="J32" s="170"/>
      <c r="K32" s="170"/>
      <c r="L32" s="170"/>
      <c r="M32" s="170"/>
      <c r="N32" s="170"/>
      <c r="O32" s="170"/>
      <c r="P32" s="171" t="str">
        <f>IF(P20="","",(SUM(P20:R25)+SUM(P27:R31))*0.1)</f>
        <v/>
      </c>
      <c r="Q32" s="171"/>
      <c r="R32" s="171"/>
      <c r="S32" s="172" t="str">
        <f>IF(S24="","",(SUM(S20:U25)+SUM(S27:U31))*0.1)</f>
        <v/>
      </c>
      <c r="T32" s="172"/>
      <c r="U32" s="172"/>
      <c r="V32" s="9"/>
      <c r="W32" s="82"/>
      <c r="X32" s="82"/>
      <c r="Y32" s="82"/>
      <c r="Z32" s="82"/>
      <c r="AA32" s="13"/>
      <c r="AF32" s="9"/>
      <c r="AG32" s="9"/>
      <c r="AH32" s="9"/>
      <c r="AI32" s="9"/>
    </row>
    <row r="33" spans="2:37" ht="22.5" customHeight="1" thickBot="1">
      <c r="B33" s="22" t="s">
        <v>63</v>
      </c>
      <c r="C33" s="23"/>
      <c r="D33" s="23"/>
      <c r="E33" s="23"/>
      <c r="F33" s="23"/>
      <c r="G33" s="24"/>
      <c r="H33" s="180" t="s">
        <v>160</v>
      </c>
      <c r="I33" s="180"/>
      <c r="J33" s="180"/>
      <c r="K33" s="180"/>
      <c r="L33" s="180"/>
      <c r="M33" s="180"/>
      <c r="N33" s="180"/>
      <c r="O33" s="180"/>
      <c r="P33" s="181" t="str">
        <f>IF(P32="","",SUM(P27:R32))</f>
        <v/>
      </c>
      <c r="Q33" s="182"/>
      <c r="R33" s="183"/>
      <c r="S33" s="184" t="str">
        <f>IF(S32="","",SUM(S27:U32))</f>
        <v/>
      </c>
      <c r="T33" s="184"/>
      <c r="U33" s="185"/>
      <c r="V33" s="9"/>
      <c r="W33" s="14"/>
      <c r="X33" s="14"/>
      <c r="Y33" s="14"/>
      <c r="Z33" s="14"/>
      <c r="AA33" s="14"/>
      <c r="AF33" s="9"/>
      <c r="AG33" s="9"/>
      <c r="AH33" s="9"/>
      <c r="AI33" s="9"/>
    </row>
    <row r="34" spans="2:37" s="76" customFormat="1" ht="22.5" customHeight="1" thickBot="1">
      <c r="B34" s="40" t="s">
        <v>65</v>
      </c>
      <c r="C34" s="41"/>
      <c r="D34" s="95"/>
      <c r="E34" s="95"/>
      <c r="F34" s="95"/>
      <c r="G34" s="96"/>
      <c r="H34" s="186" t="s">
        <v>182</v>
      </c>
      <c r="I34" s="187"/>
      <c r="J34" s="187"/>
      <c r="K34" s="187"/>
      <c r="L34" s="187"/>
      <c r="M34" s="187"/>
      <c r="N34" s="187"/>
      <c r="O34" s="187"/>
      <c r="P34" s="188" t="str">
        <f>IF(P26="","",ROUNDDOWN((P26+P33)*0.3,0))</f>
        <v/>
      </c>
      <c r="Q34" s="188"/>
      <c r="R34" s="188"/>
      <c r="S34" s="188" t="str">
        <f>IF(S26="","",ROUNDDOWN((S26+S33)*0.3,0))</f>
        <v/>
      </c>
      <c r="T34" s="188"/>
      <c r="U34" s="188"/>
      <c r="V34" s="9"/>
      <c r="AA34" s="97"/>
      <c r="AF34" s="9"/>
      <c r="AG34" s="9"/>
      <c r="AH34" s="9"/>
      <c r="AI34" s="9"/>
    </row>
    <row r="35" spans="2:37" ht="22.5" customHeight="1" thickTop="1">
      <c r="B35" s="174" t="s">
        <v>66</v>
      </c>
      <c r="C35" s="175"/>
      <c r="D35" s="175"/>
      <c r="E35" s="175"/>
      <c r="F35" s="175"/>
      <c r="G35" s="175"/>
      <c r="H35" s="175"/>
      <c r="I35" s="175"/>
      <c r="J35" s="175"/>
      <c r="K35" s="175"/>
      <c r="L35" s="175"/>
      <c r="M35" s="175"/>
      <c r="N35" s="175"/>
      <c r="O35" s="176"/>
      <c r="P35" s="231" t="str">
        <f>IF(P26="","",P26+P33+P34)</f>
        <v/>
      </c>
      <c r="Q35" s="231"/>
      <c r="R35" s="231"/>
      <c r="S35" s="231" t="str">
        <f>IF(S26="","",S26+S33+S34)</f>
        <v/>
      </c>
      <c r="T35" s="231"/>
      <c r="U35" s="231"/>
      <c r="V35" s="9"/>
      <c r="W35" s="15"/>
      <c r="AA35" s="3"/>
      <c r="AB35" s="3"/>
      <c r="AC35" s="3"/>
      <c r="AD35" s="3"/>
      <c r="AE35" s="3"/>
      <c r="AH35" s="3"/>
      <c r="AI35" s="3"/>
      <c r="AJ35" s="3"/>
      <c r="AK35" s="3"/>
    </row>
    <row r="36" spans="2:37" ht="6" customHeight="1">
      <c r="B36" s="82"/>
      <c r="C36" s="82"/>
      <c r="D36" s="82"/>
      <c r="E36" s="82"/>
      <c r="F36" s="82"/>
      <c r="G36" s="82"/>
      <c r="H36" s="82"/>
      <c r="I36" s="82"/>
      <c r="J36" s="82"/>
      <c r="K36" s="82"/>
      <c r="L36" s="82"/>
      <c r="M36" s="82"/>
      <c r="N36" s="82"/>
      <c r="O36" s="82"/>
      <c r="P36" s="26"/>
      <c r="Q36" s="26"/>
      <c r="R36" s="26"/>
      <c r="S36" s="26"/>
      <c r="T36" s="26"/>
      <c r="U36" s="26"/>
      <c r="V36" s="9"/>
      <c r="W36" s="15"/>
      <c r="AA36" s="3"/>
      <c r="AB36" s="3"/>
      <c r="AC36" s="3"/>
      <c r="AD36" s="3"/>
      <c r="AE36" s="3"/>
      <c r="AH36" s="3"/>
      <c r="AI36" s="3"/>
      <c r="AJ36" s="3"/>
      <c r="AK36" s="3"/>
    </row>
    <row r="37" spans="2:37" ht="18" customHeight="1">
      <c r="B37" s="15" t="s">
        <v>217</v>
      </c>
      <c r="C37" s="15"/>
      <c r="D37" s="15"/>
      <c r="E37" s="15"/>
      <c r="F37" s="15"/>
      <c r="G37" s="15"/>
      <c r="H37" s="15"/>
      <c r="I37" s="15"/>
      <c r="J37" s="15"/>
      <c r="K37" s="15"/>
      <c r="L37" s="15"/>
      <c r="M37" s="15"/>
      <c r="N37" s="15"/>
      <c r="O37" s="15"/>
      <c r="P37" s="15"/>
      <c r="R37" s="15"/>
      <c r="S37" s="15"/>
      <c r="T37" s="15"/>
      <c r="U37" s="15"/>
      <c r="V37" s="15"/>
      <c r="W37" s="118"/>
      <c r="X37" s="118"/>
      <c r="Y37" s="15"/>
      <c r="Z37" s="15"/>
      <c r="AA37" s="12"/>
      <c r="AB37" s="12"/>
      <c r="AC37" s="12"/>
      <c r="AD37" s="12"/>
      <c r="AE37" s="12"/>
      <c r="AF37" s="16"/>
      <c r="AG37" s="16"/>
    </row>
    <row r="38" spans="2:37" ht="18" customHeight="1">
      <c r="B38" s="99" t="s">
        <v>195</v>
      </c>
      <c r="C38" s="15"/>
      <c r="D38" s="15"/>
      <c r="E38" s="15"/>
      <c r="F38" s="15"/>
      <c r="G38" s="15"/>
      <c r="H38" s="15"/>
      <c r="I38" s="15"/>
      <c r="J38" s="15"/>
      <c r="K38" s="15"/>
      <c r="L38" s="15"/>
      <c r="M38" s="15"/>
      <c r="N38" s="15" t="s">
        <v>68</v>
      </c>
      <c r="O38" s="15"/>
      <c r="P38" s="15"/>
      <c r="R38" s="15"/>
      <c r="S38" s="15"/>
      <c r="T38" s="15"/>
      <c r="U38" s="15"/>
      <c r="V38" s="15"/>
      <c r="W38" s="15"/>
      <c r="X38" s="15"/>
      <c r="Y38" s="15"/>
      <c r="Z38" s="15"/>
      <c r="AA38" s="12"/>
      <c r="AB38" s="12"/>
      <c r="AC38" s="12"/>
      <c r="AD38" s="12"/>
      <c r="AE38" s="12"/>
      <c r="AF38" s="16"/>
      <c r="AG38" s="16"/>
    </row>
    <row r="39" spans="2:37" ht="18" customHeight="1">
      <c r="C39" s="27" t="s">
        <v>175</v>
      </c>
      <c r="D39" s="100"/>
      <c r="E39" s="100"/>
      <c r="F39" s="116"/>
      <c r="G39" s="105"/>
      <c r="H39" s="101"/>
      <c r="I39" s="27" t="s">
        <v>179</v>
      </c>
      <c r="J39" s="102"/>
      <c r="K39" s="102"/>
      <c r="L39" s="103"/>
      <c r="M39" s="105"/>
      <c r="N39" s="101"/>
      <c r="O39" s="27" t="s">
        <v>70</v>
      </c>
      <c r="P39" s="103"/>
      <c r="Q39" s="104"/>
      <c r="R39" s="104"/>
      <c r="S39" s="105"/>
      <c r="T39" s="101"/>
      <c r="U39" s="15"/>
      <c r="V39" s="15"/>
      <c r="W39" s="15"/>
      <c r="X39" s="15"/>
      <c r="Y39" s="15"/>
      <c r="Z39" s="15"/>
      <c r="AA39" s="12"/>
      <c r="AB39" s="12"/>
      <c r="AC39" s="12"/>
      <c r="AD39" s="12"/>
      <c r="AE39" s="12"/>
      <c r="AF39" s="16"/>
      <c r="AG39" s="16"/>
    </row>
    <row r="40" spans="2:37" ht="6" customHeight="1">
      <c r="B40" s="82"/>
      <c r="C40" s="82"/>
      <c r="D40" s="82"/>
      <c r="E40" s="82"/>
      <c r="F40" s="82"/>
      <c r="G40" s="82"/>
      <c r="H40" s="82"/>
      <c r="I40" s="82"/>
      <c r="J40" s="82"/>
      <c r="K40" s="82"/>
      <c r="L40" s="82"/>
      <c r="M40" s="82"/>
      <c r="N40" s="82"/>
      <c r="O40" s="82"/>
      <c r="P40" s="26"/>
      <c r="Q40" s="26"/>
      <c r="R40" s="26"/>
      <c r="S40" s="26"/>
      <c r="T40" s="26"/>
      <c r="U40" s="26"/>
      <c r="V40" s="9"/>
      <c r="W40" s="15"/>
      <c r="AA40" s="3"/>
      <c r="AB40" s="3"/>
      <c r="AC40" s="3"/>
      <c r="AD40" s="3"/>
      <c r="AE40" s="3"/>
      <c r="AH40" s="3"/>
      <c r="AI40" s="3"/>
      <c r="AJ40" s="3"/>
      <c r="AK40" s="3"/>
    </row>
    <row r="41" spans="2:37" ht="13.5" customHeight="1">
      <c r="B41" s="82"/>
      <c r="C41" s="82"/>
      <c r="D41" s="82"/>
      <c r="E41" s="82"/>
      <c r="F41" s="82"/>
      <c r="G41" s="82"/>
      <c r="H41" s="82"/>
      <c r="I41" s="82"/>
      <c r="J41" s="82"/>
      <c r="K41" s="82"/>
      <c r="L41" s="82"/>
      <c r="M41" s="82"/>
      <c r="N41" s="82"/>
      <c r="O41" s="82"/>
      <c r="P41" s="26"/>
      <c r="Q41" s="26"/>
      <c r="R41" s="26"/>
      <c r="S41" s="26"/>
      <c r="T41" s="26"/>
      <c r="U41" s="26"/>
      <c r="V41" s="9"/>
      <c r="W41" s="15"/>
      <c r="AA41" s="3"/>
      <c r="AB41" s="3"/>
      <c r="AC41" s="3"/>
      <c r="AD41" s="3"/>
      <c r="AE41" s="3"/>
      <c r="AH41" s="3"/>
      <c r="AI41" s="3"/>
      <c r="AJ41" s="3"/>
      <c r="AK41" s="3"/>
    </row>
    <row r="42" spans="2:37" ht="18" customHeight="1">
      <c r="B42" s="15" t="s">
        <v>71</v>
      </c>
      <c r="C42" s="15"/>
      <c r="D42" s="15"/>
      <c r="E42" s="15"/>
      <c r="F42" s="15"/>
      <c r="G42" s="15"/>
      <c r="H42" s="15"/>
      <c r="I42" s="15"/>
      <c r="J42" s="15"/>
      <c r="K42" s="15"/>
      <c r="L42" s="15"/>
      <c r="M42" s="15"/>
      <c r="N42" s="15"/>
      <c r="O42" s="15"/>
      <c r="P42" s="15"/>
      <c r="R42" s="15"/>
      <c r="S42" s="15"/>
      <c r="T42" s="15"/>
      <c r="U42" s="15"/>
      <c r="V42" s="15"/>
      <c r="W42" s="15"/>
      <c r="X42" s="15"/>
      <c r="Y42" s="15"/>
      <c r="Z42" s="15"/>
      <c r="AA42" s="12"/>
      <c r="AB42" s="12"/>
      <c r="AC42" s="12"/>
      <c r="AD42" s="12"/>
      <c r="AE42" s="12"/>
      <c r="AF42" s="16"/>
      <c r="AG42" s="16"/>
    </row>
    <row r="43" spans="2:37" ht="18" customHeight="1">
      <c r="B43" s="15" t="s">
        <v>72</v>
      </c>
      <c r="D43" s="106"/>
      <c r="E43" s="106"/>
      <c r="F43" s="106"/>
      <c r="G43" s="106"/>
      <c r="H43" s="106"/>
      <c r="I43" s="107" t="s">
        <v>73</v>
      </c>
      <c r="J43" s="117"/>
      <c r="K43" s="117"/>
      <c r="L43" s="117"/>
      <c r="M43" s="117"/>
      <c r="N43" s="106" t="s">
        <v>74</v>
      </c>
      <c r="O43" s="106"/>
      <c r="P43" s="106"/>
      <c r="Q43" s="106"/>
      <c r="R43" s="106"/>
      <c r="S43" s="106"/>
      <c r="T43" s="15"/>
      <c r="U43" s="15"/>
      <c r="V43" s="15"/>
      <c r="W43" s="15"/>
      <c r="X43" s="15"/>
      <c r="Y43" s="15"/>
      <c r="Z43" s="15"/>
      <c r="AA43" s="12"/>
      <c r="AB43" s="12"/>
      <c r="AC43" s="12"/>
      <c r="AD43" s="12"/>
      <c r="AE43" s="12"/>
      <c r="AF43" s="16"/>
      <c r="AG43" s="16"/>
    </row>
    <row r="44" spans="2:37" ht="18" customHeight="1">
      <c r="B44" s="15" t="s">
        <v>161</v>
      </c>
      <c r="C44" s="106"/>
      <c r="D44" s="106"/>
      <c r="E44" s="106"/>
      <c r="F44" s="106"/>
      <c r="G44" s="106"/>
      <c r="H44" s="106"/>
      <c r="I44" s="107" t="s">
        <v>73</v>
      </c>
      <c r="J44" s="117"/>
      <c r="K44" s="117"/>
      <c r="L44" s="117"/>
      <c r="M44" s="117"/>
      <c r="N44" s="106" t="s">
        <v>76</v>
      </c>
      <c r="O44" s="106"/>
      <c r="P44" s="106"/>
      <c r="Q44" s="106"/>
      <c r="R44" s="106"/>
      <c r="S44" s="106"/>
      <c r="T44" s="15"/>
      <c r="U44" s="15"/>
      <c r="V44" s="15"/>
      <c r="W44" s="15"/>
      <c r="X44" s="15"/>
      <c r="Y44" s="15"/>
      <c r="Z44" s="15"/>
      <c r="AA44" s="12"/>
      <c r="AB44" s="12"/>
      <c r="AC44" s="12"/>
      <c r="AD44" s="12"/>
      <c r="AE44" s="12"/>
      <c r="AF44" s="16"/>
      <c r="AG44" s="16"/>
    </row>
    <row r="45" spans="2:37" ht="18" customHeight="1">
      <c r="B45" s="15" t="s">
        <v>162</v>
      </c>
      <c r="C45" s="106"/>
      <c r="D45" s="106"/>
      <c r="E45" s="106"/>
      <c r="F45" s="106"/>
      <c r="G45" s="106"/>
      <c r="H45" s="106"/>
      <c r="I45" s="107" t="s">
        <v>73</v>
      </c>
      <c r="J45" s="117"/>
      <c r="K45" s="117"/>
      <c r="L45" s="117"/>
      <c r="M45" s="117"/>
      <c r="N45" s="106" t="s">
        <v>76</v>
      </c>
      <c r="O45" s="106"/>
      <c r="P45" s="106"/>
      <c r="Q45" s="106"/>
      <c r="R45" s="106"/>
      <c r="S45" s="106"/>
      <c r="T45" s="15"/>
      <c r="U45" s="15"/>
      <c r="V45" s="15"/>
      <c r="W45" s="15"/>
      <c r="X45" s="15"/>
      <c r="Y45" s="15"/>
      <c r="Z45" s="15"/>
      <c r="AA45" s="12"/>
      <c r="AB45" s="12"/>
      <c r="AC45" s="12"/>
      <c r="AD45" s="12"/>
      <c r="AE45" s="12"/>
      <c r="AF45" s="16"/>
      <c r="AG45" s="16"/>
    </row>
    <row r="46" spans="2:37" ht="18" customHeight="1">
      <c r="B46" s="15" t="s">
        <v>163</v>
      </c>
      <c r="C46" s="15"/>
      <c r="D46" s="15"/>
      <c r="E46" s="15"/>
      <c r="F46" s="15"/>
      <c r="G46" s="15"/>
      <c r="H46" s="15"/>
      <c r="I46" s="15"/>
      <c r="J46" s="15"/>
      <c r="K46" s="15"/>
      <c r="L46" s="15"/>
      <c r="M46" s="15"/>
      <c r="N46" s="15"/>
      <c r="O46" s="15"/>
      <c r="P46" s="15"/>
      <c r="Q46" s="15"/>
      <c r="R46" s="15"/>
      <c r="S46" s="15"/>
      <c r="T46" s="15"/>
      <c r="U46" s="15"/>
      <c r="V46" s="15"/>
      <c r="W46" s="15"/>
      <c r="X46" s="15"/>
      <c r="Y46" s="15"/>
      <c r="Z46" s="15"/>
      <c r="AA46" s="12"/>
      <c r="AB46" s="12"/>
      <c r="AC46" s="12"/>
      <c r="AD46" s="12"/>
      <c r="AE46" s="12"/>
      <c r="AF46" s="16"/>
      <c r="AG46" s="16"/>
      <c r="AH46" s="58"/>
      <c r="AI46" s="58"/>
      <c r="AJ46" s="58"/>
      <c r="AK46" s="58"/>
    </row>
    <row r="47" spans="2:37" ht="18" customHeight="1">
      <c r="B47" s="15" t="s">
        <v>143</v>
      </c>
      <c r="C47" s="15"/>
      <c r="D47" s="15"/>
      <c r="E47" s="15"/>
      <c r="F47" s="15"/>
      <c r="G47" s="15"/>
      <c r="H47" s="15"/>
      <c r="I47" s="15"/>
      <c r="J47" s="15"/>
      <c r="K47" s="15"/>
      <c r="L47" s="15"/>
      <c r="M47" s="15"/>
      <c r="N47" s="15"/>
      <c r="O47" s="15"/>
      <c r="P47" s="15"/>
      <c r="Q47" s="15"/>
      <c r="R47" s="15"/>
      <c r="S47" s="15"/>
      <c r="T47" s="15"/>
      <c r="U47" s="15"/>
      <c r="V47" s="15"/>
      <c r="W47" s="15"/>
      <c r="X47" s="15"/>
      <c r="Y47" s="15"/>
      <c r="Z47" s="15"/>
      <c r="AA47" s="12"/>
      <c r="AB47" s="12"/>
      <c r="AC47" s="12"/>
      <c r="AD47" s="12"/>
      <c r="AE47" s="12"/>
      <c r="AF47" s="16"/>
      <c r="AG47" s="16"/>
      <c r="AH47" s="58"/>
      <c r="AI47" s="58"/>
      <c r="AJ47" s="58"/>
      <c r="AK47" s="58"/>
    </row>
    <row r="48" spans="2:37" ht="18" customHeight="1">
      <c r="B48" s="15" t="s">
        <v>164</v>
      </c>
      <c r="C48" s="15"/>
      <c r="D48" s="15"/>
      <c r="E48" s="15"/>
      <c r="F48" s="15"/>
      <c r="G48" s="15"/>
      <c r="H48" s="15"/>
      <c r="I48" s="15"/>
      <c r="J48" s="15"/>
      <c r="K48" s="15"/>
      <c r="L48" s="15"/>
      <c r="M48" s="15"/>
      <c r="N48" s="15"/>
      <c r="O48" s="15"/>
      <c r="P48" s="15"/>
      <c r="Q48" s="15"/>
      <c r="R48" s="15"/>
      <c r="S48" s="15"/>
      <c r="T48" s="15"/>
      <c r="U48" s="15"/>
      <c r="V48" s="15"/>
      <c r="W48" s="15"/>
      <c r="X48" s="15"/>
      <c r="Y48" s="15"/>
      <c r="Z48" s="15"/>
      <c r="AA48" s="12"/>
      <c r="AB48" s="12"/>
      <c r="AC48" s="12"/>
      <c r="AD48" s="12"/>
      <c r="AE48" s="12"/>
      <c r="AF48" s="16"/>
      <c r="AG48" s="16"/>
      <c r="AH48" s="58"/>
      <c r="AI48" s="58"/>
      <c r="AJ48" s="58"/>
      <c r="AK48" s="58"/>
    </row>
    <row r="49" spans="1:37" ht="18" customHeight="1">
      <c r="B49" s="238" t="s">
        <v>219</v>
      </c>
      <c r="C49" s="215"/>
      <c r="D49" s="215"/>
      <c r="E49" s="215"/>
      <c r="F49" s="215"/>
      <c r="G49" s="215"/>
      <c r="H49" s="215"/>
      <c r="I49" s="215"/>
      <c r="J49" s="215"/>
      <c r="K49" s="215"/>
      <c r="L49" s="215"/>
      <c r="M49" s="215"/>
      <c r="N49" s="215"/>
      <c r="O49" s="215"/>
      <c r="P49" s="215"/>
      <c r="Q49" s="215"/>
      <c r="R49" s="215"/>
      <c r="S49" s="215"/>
      <c r="T49" s="15"/>
      <c r="U49" s="15"/>
      <c r="V49" s="15"/>
      <c r="W49" s="15"/>
      <c r="X49" s="15"/>
      <c r="Y49" s="15"/>
      <c r="Z49" s="15"/>
      <c r="AA49" s="12"/>
      <c r="AB49" s="12"/>
      <c r="AC49" s="12"/>
      <c r="AD49" s="12"/>
      <c r="AE49" s="12"/>
      <c r="AF49" s="16"/>
      <c r="AG49" s="16"/>
      <c r="AH49" s="58"/>
      <c r="AI49" s="58"/>
      <c r="AJ49" s="58"/>
      <c r="AK49" s="58"/>
    </row>
    <row r="50" spans="1:37" ht="18" customHeight="1">
      <c r="B50" s="239" t="s">
        <v>222</v>
      </c>
      <c r="C50" s="239"/>
      <c r="D50" s="239"/>
      <c r="E50" s="239"/>
      <c r="F50" s="239"/>
      <c r="G50" s="239"/>
      <c r="H50" s="239"/>
      <c r="I50" s="239"/>
      <c r="J50" s="239"/>
      <c r="K50" s="239"/>
      <c r="L50" s="239"/>
      <c r="M50" s="239"/>
      <c r="N50" s="239"/>
      <c r="O50" s="239"/>
      <c r="P50" s="239"/>
      <c r="Q50" s="239"/>
      <c r="R50" s="239"/>
      <c r="S50" s="239"/>
      <c r="T50" s="15"/>
      <c r="U50" s="15"/>
      <c r="V50" s="15"/>
      <c r="W50" s="15"/>
      <c r="X50" s="15"/>
      <c r="Y50" s="15"/>
      <c r="Z50" s="15"/>
      <c r="AA50" s="12"/>
      <c r="AB50" s="12"/>
      <c r="AC50" s="12"/>
      <c r="AD50" s="12"/>
      <c r="AE50" s="12"/>
      <c r="AF50" s="16"/>
      <c r="AG50" s="16"/>
      <c r="AH50" s="58"/>
      <c r="AI50" s="58"/>
      <c r="AJ50" s="58"/>
      <c r="AK50" s="58"/>
    </row>
    <row r="51" spans="1:37" ht="18" customHeight="1">
      <c r="B51" s="15" t="s">
        <v>216</v>
      </c>
      <c r="C51" s="15"/>
      <c r="D51" s="15"/>
      <c r="E51" s="15"/>
      <c r="F51" s="15"/>
      <c r="G51" s="15"/>
      <c r="H51" s="15"/>
      <c r="I51" s="15"/>
      <c r="J51" s="15"/>
      <c r="K51" s="15"/>
      <c r="L51" s="15"/>
      <c r="M51" s="15"/>
      <c r="N51" s="15"/>
      <c r="O51" s="15"/>
      <c r="P51" s="15"/>
      <c r="Q51" s="15"/>
      <c r="R51" s="15"/>
      <c r="S51" s="15"/>
      <c r="T51" s="15" t="s">
        <v>83</v>
      </c>
      <c r="U51" s="15"/>
      <c r="V51" s="15"/>
      <c r="W51" s="15"/>
      <c r="X51" s="15"/>
      <c r="Y51" s="15"/>
      <c r="Z51" s="15"/>
      <c r="AA51" s="12"/>
      <c r="AB51" s="12"/>
      <c r="AC51" s="12"/>
      <c r="AD51" s="12"/>
      <c r="AE51" s="12"/>
      <c r="AF51" s="16"/>
      <c r="AG51" s="16"/>
    </row>
    <row r="52" spans="1:37" ht="22.5" customHeight="1">
      <c r="B52" s="28" t="s">
        <v>218</v>
      </c>
      <c r="C52" s="15"/>
      <c r="D52" s="15"/>
      <c r="E52" s="15"/>
      <c r="F52" s="15"/>
      <c r="G52" s="15"/>
      <c r="H52" s="15"/>
      <c r="I52" s="15"/>
      <c r="J52" s="15"/>
      <c r="K52" s="15"/>
      <c r="L52" s="15"/>
      <c r="M52" s="15"/>
      <c r="N52" s="15"/>
      <c r="O52" s="15"/>
      <c r="P52" s="15"/>
      <c r="Q52" s="15"/>
      <c r="R52" s="15"/>
      <c r="S52" s="15"/>
      <c r="T52" s="15"/>
      <c r="U52" s="84" t="s">
        <v>168</v>
      </c>
      <c r="V52" s="15"/>
      <c r="W52" s="15"/>
      <c r="X52" s="15"/>
      <c r="Y52" s="15"/>
      <c r="Z52" s="15"/>
      <c r="AA52" s="12"/>
      <c r="AB52" s="12"/>
      <c r="AC52" s="12"/>
      <c r="AD52" s="12"/>
      <c r="AE52" s="12"/>
      <c r="AF52" s="16"/>
      <c r="AG52" s="16"/>
    </row>
    <row r="53" spans="1:37" ht="22.5" customHeight="1">
      <c r="B53" s="150"/>
      <c r="C53" s="151"/>
      <c r="D53" s="151"/>
      <c r="E53" s="151"/>
      <c r="F53" s="151"/>
      <c r="G53" s="192"/>
      <c r="H53" s="150" t="s">
        <v>21</v>
      </c>
      <c r="I53" s="151"/>
      <c r="J53" s="151"/>
      <c r="K53" s="151"/>
      <c r="L53" s="151"/>
      <c r="M53" s="151"/>
      <c r="N53" s="151"/>
      <c r="O53" s="192"/>
      <c r="P53" s="152" t="s">
        <v>180</v>
      </c>
      <c r="Q53" s="153"/>
      <c r="R53" s="154"/>
      <c r="S53" s="152" t="s">
        <v>144</v>
      </c>
      <c r="T53" s="153"/>
      <c r="U53" s="154"/>
      <c r="V53" s="75"/>
      <c r="W53" s="15"/>
      <c r="X53" s="15"/>
      <c r="Y53" s="15"/>
      <c r="Z53" s="15"/>
      <c r="AA53" s="12"/>
      <c r="AB53" s="12"/>
      <c r="AC53" s="12"/>
      <c r="AD53" s="12"/>
      <c r="AE53" s="12"/>
      <c r="AF53" s="16"/>
      <c r="AG53" s="16"/>
    </row>
    <row r="54" spans="1:37" ht="22.5" customHeight="1">
      <c r="B54" s="193" t="s">
        <v>84</v>
      </c>
      <c r="C54" s="29" t="s">
        <v>85</v>
      </c>
      <c r="D54" s="29"/>
      <c r="E54" s="89"/>
      <c r="F54" s="89"/>
      <c r="G54" s="90"/>
      <c r="H54" s="138" t="s">
        <v>145</v>
      </c>
      <c r="I54" s="138"/>
      <c r="J54" s="138"/>
      <c r="K54" s="138"/>
      <c r="L54" s="138"/>
      <c r="M54" s="138"/>
      <c r="N54" s="138"/>
      <c r="O54" s="138"/>
      <c r="P54" s="130">
        <v>40000</v>
      </c>
      <c r="Q54" s="131"/>
      <c r="R54" s="132"/>
      <c r="S54" s="130">
        <v>20000</v>
      </c>
      <c r="T54" s="131"/>
      <c r="U54" s="132"/>
      <c r="V54" s="9"/>
      <c r="W54" s="15"/>
      <c r="X54" s="15"/>
      <c r="Y54" s="15"/>
      <c r="Z54" s="15"/>
      <c r="AA54" s="12"/>
      <c r="AB54" s="12"/>
      <c r="AC54" s="12"/>
      <c r="AD54" s="12"/>
      <c r="AE54" s="12"/>
      <c r="AF54" s="16"/>
      <c r="AG54" s="16"/>
    </row>
    <row r="55" spans="1:37" ht="22.5" customHeight="1">
      <c r="B55" s="194"/>
      <c r="C55" s="30" t="s">
        <v>62</v>
      </c>
      <c r="D55" s="30"/>
      <c r="E55" s="30"/>
      <c r="F55" s="30"/>
      <c r="G55" s="31"/>
      <c r="H55" s="170" t="s">
        <v>183</v>
      </c>
      <c r="I55" s="170"/>
      <c r="J55" s="170"/>
      <c r="K55" s="170"/>
      <c r="L55" s="170"/>
      <c r="M55" s="170"/>
      <c r="N55" s="170"/>
      <c r="O55" s="170"/>
      <c r="P55" s="130">
        <f>P54*0.1</f>
        <v>4000</v>
      </c>
      <c r="Q55" s="131"/>
      <c r="R55" s="132"/>
      <c r="S55" s="130">
        <f>S54*0.1</f>
        <v>2000</v>
      </c>
      <c r="T55" s="131"/>
      <c r="U55" s="132"/>
      <c r="V55" s="9"/>
      <c r="W55" s="15"/>
      <c r="X55" s="15"/>
      <c r="Y55" s="15"/>
      <c r="Z55" s="15"/>
      <c r="AA55" s="12"/>
      <c r="AB55" s="12"/>
      <c r="AC55" s="12"/>
      <c r="AD55" s="12"/>
      <c r="AE55" s="12"/>
      <c r="AF55" s="16"/>
      <c r="AG55" s="16"/>
    </row>
    <row r="56" spans="1:37" ht="22.5" customHeight="1" thickBot="1">
      <c r="B56" s="32" t="s">
        <v>65</v>
      </c>
      <c r="C56" s="110"/>
      <c r="D56" s="33"/>
      <c r="E56" s="33"/>
      <c r="F56" s="33"/>
      <c r="G56" s="34"/>
      <c r="H56" s="197" t="s">
        <v>184</v>
      </c>
      <c r="I56" s="198"/>
      <c r="J56" s="198"/>
      <c r="K56" s="198"/>
      <c r="L56" s="198"/>
      <c r="M56" s="198"/>
      <c r="N56" s="198"/>
      <c r="O56" s="198"/>
      <c r="P56" s="189">
        <f>(P54+P55)*0.3</f>
        <v>13200</v>
      </c>
      <c r="Q56" s="190"/>
      <c r="R56" s="191"/>
      <c r="S56" s="189">
        <f>(S54+S55)*0.3</f>
        <v>6600</v>
      </c>
      <c r="T56" s="190"/>
      <c r="U56" s="191"/>
      <c r="V56" s="9"/>
      <c r="W56" s="15"/>
      <c r="X56" s="15"/>
      <c r="Y56" s="15"/>
      <c r="Z56" s="15"/>
      <c r="AA56" s="12"/>
      <c r="AB56" s="12"/>
      <c r="AC56" s="12"/>
      <c r="AD56" s="12"/>
      <c r="AE56" s="12"/>
      <c r="AF56" s="16"/>
      <c r="AG56" s="16"/>
    </row>
    <row r="57" spans="1:37" ht="22.5" customHeight="1" thickTop="1">
      <c r="B57" s="174" t="s">
        <v>89</v>
      </c>
      <c r="C57" s="175"/>
      <c r="D57" s="175"/>
      <c r="E57" s="175"/>
      <c r="F57" s="175"/>
      <c r="G57" s="175"/>
      <c r="H57" s="175"/>
      <c r="I57" s="175"/>
      <c r="J57" s="175"/>
      <c r="K57" s="175"/>
      <c r="L57" s="175"/>
      <c r="M57" s="175"/>
      <c r="N57" s="175"/>
      <c r="O57" s="176"/>
      <c r="P57" s="177">
        <f>SUM(P54:R56)</f>
        <v>57200</v>
      </c>
      <c r="Q57" s="178"/>
      <c r="R57" s="179"/>
      <c r="S57" s="177">
        <f>SUM(S54:U56)</f>
        <v>28600</v>
      </c>
      <c r="T57" s="178"/>
      <c r="U57" s="179"/>
      <c r="V57" s="9"/>
      <c r="W57" s="15"/>
      <c r="X57" s="15"/>
      <c r="Y57" s="15"/>
      <c r="Z57" s="15"/>
      <c r="AA57" s="12"/>
      <c r="AB57" s="12"/>
      <c r="AC57" s="12"/>
      <c r="AD57" s="12"/>
      <c r="AE57" s="12"/>
      <c r="AF57" s="16"/>
      <c r="AG57" s="16"/>
    </row>
    <row r="58" spans="1:37" ht="6" customHeight="1">
      <c r="B58" s="82"/>
      <c r="C58" s="82"/>
      <c r="D58" s="82"/>
      <c r="E58" s="82"/>
      <c r="F58" s="82"/>
      <c r="G58" s="82"/>
      <c r="H58" s="82"/>
      <c r="I58" s="82"/>
      <c r="J58" s="82"/>
      <c r="K58" s="82"/>
      <c r="L58" s="82"/>
      <c r="M58" s="82"/>
      <c r="N58" s="82"/>
      <c r="O58" s="82"/>
      <c r="P58" s="26"/>
      <c r="Q58" s="26"/>
      <c r="R58" s="26"/>
      <c r="S58" s="26"/>
      <c r="T58" s="26"/>
      <c r="U58" s="26"/>
      <c r="V58" s="9"/>
      <c r="W58" s="15"/>
      <c r="AA58" s="3"/>
      <c r="AB58" s="3"/>
      <c r="AC58" s="3"/>
      <c r="AD58" s="3"/>
      <c r="AE58" s="3"/>
      <c r="AH58" s="3"/>
      <c r="AI58" s="3"/>
      <c r="AJ58" s="3"/>
      <c r="AK58" s="3"/>
    </row>
    <row r="59" spans="1:37" ht="18" customHeight="1">
      <c r="B59" s="15" t="s">
        <v>71</v>
      </c>
      <c r="C59" s="15"/>
      <c r="D59" s="15"/>
      <c r="E59" s="15"/>
      <c r="F59" s="15"/>
      <c r="G59" s="15"/>
      <c r="H59" s="15"/>
      <c r="I59" s="15"/>
      <c r="J59" s="15"/>
      <c r="K59" s="15"/>
      <c r="L59" s="15"/>
      <c r="M59" s="15"/>
      <c r="N59" s="15"/>
      <c r="O59" s="15"/>
      <c r="P59" s="15"/>
      <c r="R59" s="15"/>
      <c r="S59" s="15"/>
      <c r="T59" s="15"/>
      <c r="U59" s="15"/>
      <c r="V59" s="15"/>
      <c r="W59" s="15"/>
      <c r="X59" s="15"/>
      <c r="Y59" s="15"/>
      <c r="Z59" s="15"/>
      <c r="AA59" s="12"/>
      <c r="AB59" s="12"/>
      <c r="AC59" s="12"/>
      <c r="AD59" s="12"/>
      <c r="AE59" s="12"/>
      <c r="AF59" s="16"/>
      <c r="AG59" s="16"/>
    </row>
    <row r="60" spans="1:37" ht="18" customHeight="1">
      <c r="B60" s="15" t="s">
        <v>185</v>
      </c>
      <c r="C60" s="15"/>
      <c r="D60" s="15"/>
      <c r="E60" s="15"/>
      <c r="F60" s="15"/>
      <c r="G60" s="15"/>
      <c r="H60" s="15"/>
      <c r="I60" s="15"/>
      <c r="J60" s="15"/>
      <c r="K60" s="15"/>
      <c r="L60" s="15"/>
      <c r="M60" s="15"/>
      <c r="N60" s="15"/>
      <c r="O60" s="15"/>
      <c r="P60" s="15"/>
      <c r="Q60" s="15"/>
      <c r="R60" s="15"/>
      <c r="S60" s="15"/>
      <c r="T60" s="15"/>
      <c r="U60" s="15"/>
      <c r="V60" s="15"/>
      <c r="W60" s="15"/>
      <c r="X60" s="15"/>
      <c r="Y60" s="15"/>
      <c r="Z60" s="15"/>
      <c r="AA60" s="12"/>
      <c r="AB60" s="12"/>
      <c r="AC60" s="12"/>
      <c r="AD60" s="12"/>
      <c r="AE60" s="12"/>
      <c r="AF60" s="16"/>
      <c r="AG60" s="16"/>
    </row>
    <row r="61" spans="1:37" ht="18" customHeight="1">
      <c r="A61" s="111"/>
      <c r="B61" s="112"/>
      <c r="C61" s="112"/>
      <c r="D61" s="112"/>
      <c r="E61" s="112"/>
      <c r="F61" s="112"/>
      <c r="G61" s="112"/>
      <c r="H61" s="112"/>
      <c r="I61" s="112"/>
      <c r="J61" s="112"/>
      <c r="K61" s="112"/>
      <c r="L61" s="112"/>
      <c r="M61" s="112"/>
      <c r="N61" s="112"/>
      <c r="O61" s="112"/>
      <c r="P61" s="112"/>
      <c r="Q61" s="112"/>
      <c r="R61" s="112"/>
      <c r="S61" s="112"/>
      <c r="T61" s="112"/>
      <c r="U61" s="112"/>
      <c r="V61" s="15"/>
      <c r="W61" s="15"/>
      <c r="X61" s="15"/>
      <c r="Y61" s="15"/>
      <c r="Z61" s="15"/>
      <c r="AA61" s="12"/>
      <c r="AB61" s="12"/>
      <c r="AC61" s="12"/>
      <c r="AD61" s="12"/>
      <c r="AE61" s="12"/>
      <c r="AF61" s="16"/>
      <c r="AG61" s="16"/>
    </row>
    <row r="62" spans="1:37" ht="22.5" customHeight="1">
      <c r="B62" s="28" t="s">
        <v>192</v>
      </c>
      <c r="C62" s="15"/>
      <c r="D62" s="15"/>
      <c r="E62" s="15"/>
      <c r="F62" s="15"/>
      <c r="G62" s="15"/>
      <c r="H62" s="15"/>
      <c r="I62" s="15"/>
      <c r="J62" s="15"/>
      <c r="K62" s="15"/>
      <c r="L62" s="15"/>
      <c r="M62" s="15"/>
      <c r="N62" s="15"/>
      <c r="O62" s="15"/>
      <c r="P62" s="15"/>
      <c r="Q62" s="15"/>
      <c r="R62" s="109" t="s">
        <v>20</v>
      </c>
      <c r="S62" s="15"/>
      <c r="T62" s="15"/>
      <c r="V62" s="15"/>
      <c r="W62" s="15"/>
      <c r="X62" s="15"/>
      <c r="Y62" s="15"/>
      <c r="Z62" s="15"/>
      <c r="AA62" s="12"/>
      <c r="AB62" s="12"/>
      <c r="AC62" s="12"/>
      <c r="AD62" s="12"/>
      <c r="AE62" s="12"/>
      <c r="AF62" s="16"/>
      <c r="AG62" s="16"/>
    </row>
    <row r="63" spans="1:37" ht="22.5" customHeight="1">
      <c r="B63" s="150"/>
      <c r="C63" s="151"/>
      <c r="D63" s="151"/>
      <c r="E63" s="151"/>
      <c r="F63" s="151"/>
      <c r="G63" s="192"/>
      <c r="H63" s="150" t="s">
        <v>21</v>
      </c>
      <c r="I63" s="151"/>
      <c r="J63" s="151"/>
      <c r="K63" s="151"/>
      <c r="L63" s="151"/>
      <c r="M63" s="151"/>
      <c r="N63" s="151"/>
      <c r="O63" s="192"/>
      <c r="P63" s="152" t="s">
        <v>90</v>
      </c>
      <c r="Q63" s="153"/>
      <c r="R63" s="154"/>
      <c r="S63" s="75"/>
      <c r="T63" s="15"/>
      <c r="U63" s="15"/>
      <c r="V63" s="15"/>
      <c r="W63" s="15"/>
      <c r="X63" s="12"/>
      <c r="Y63" s="12"/>
      <c r="Z63" s="12"/>
      <c r="AA63" s="12"/>
      <c r="AB63" s="12"/>
      <c r="AC63" s="16"/>
      <c r="AD63" s="16"/>
      <c r="AE63" s="6"/>
      <c r="AF63" s="6"/>
      <c r="AG63" s="6"/>
      <c r="AI63" s="3"/>
      <c r="AJ63" s="3"/>
      <c r="AK63" s="3"/>
    </row>
    <row r="64" spans="1:37" ht="22.5" customHeight="1">
      <c r="B64" s="193" t="s">
        <v>84</v>
      </c>
      <c r="C64" s="29" t="s">
        <v>91</v>
      </c>
      <c r="D64" s="29"/>
      <c r="E64" s="89"/>
      <c r="F64" s="89"/>
      <c r="G64" s="90"/>
      <c r="H64" s="138" t="s">
        <v>92</v>
      </c>
      <c r="I64" s="138"/>
      <c r="J64" s="138"/>
      <c r="K64" s="138"/>
      <c r="L64" s="138"/>
      <c r="M64" s="138"/>
      <c r="N64" s="138"/>
      <c r="O64" s="138"/>
      <c r="P64" s="130">
        <v>10000</v>
      </c>
      <c r="Q64" s="131"/>
      <c r="R64" s="132"/>
      <c r="S64" s="9"/>
      <c r="T64" s="15"/>
      <c r="U64" s="15"/>
      <c r="V64" s="15"/>
      <c r="W64" s="15"/>
      <c r="X64" s="12"/>
      <c r="Y64" s="12"/>
      <c r="Z64" s="12"/>
      <c r="AA64" s="12"/>
      <c r="AB64" s="12"/>
      <c r="AC64" s="16"/>
      <c r="AD64" s="16"/>
      <c r="AE64" s="6"/>
      <c r="AF64" s="6"/>
      <c r="AG64" s="6"/>
      <c r="AI64" s="3"/>
      <c r="AJ64" s="3"/>
      <c r="AK64" s="3"/>
    </row>
    <row r="65" spans="1:37" ht="22.5" customHeight="1">
      <c r="B65" s="194"/>
      <c r="C65" s="30" t="s">
        <v>62</v>
      </c>
      <c r="D65" s="30"/>
      <c r="E65" s="30"/>
      <c r="F65" s="30"/>
      <c r="G65" s="31"/>
      <c r="H65" s="170" t="s">
        <v>186</v>
      </c>
      <c r="I65" s="170"/>
      <c r="J65" s="170"/>
      <c r="K65" s="170"/>
      <c r="L65" s="170"/>
      <c r="M65" s="170"/>
      <c r="N65" s="170"/>
      <c r="O65" s="170"/>
      <c r="P65" s="130">
        <f>P64*0.1</f>
        <v>1000</v>
      </c>
      <c r="Q65" s="131"/>
      <c r="R65" s="132"/>
      <c r="S65" s="9"/>
      <c r="T65" s="15"/>
      <c r="U65" s="15"/>
      <c r="V65" s="15"/>
      <c r="W65" s="15"/>
      <c r="X65" s="12"/>
      <c r="Y65" s="12"/>
      <c r="Z65" s="12"/>
      <c r="AA65" s="12"/>
      <c r="AB65" s="12"/>
      <c r="AC65" s="16"/>
      <c r="AD65" s="16"/>
      <c r="AE65" s="6"/>
      <c r="AF65" s="6"/>
      <c r="AG65" s="6"/>
      <c r="AI65" s="3"/>
      <c r="AJ65" s="3"/>
      <c r="AK65" s="3"/>
    </row>
    <row r="66" spans="1:37" ht="22.5" customHeight="1" thickBot="1">
      <c r="B66" s="32" t="s">
        <v>65</v>
      </c>
      <c r="C66" s="110"/>
      <c r="D66" s="33"/>
      <c r="E66" s="33"/>
      <c r="F66" s="33"/>
      <c r="G66" s="34"/>
      <c r="H66" s="197" t="s">
        <v>184</v>
      </c>
      <c r="I66" s="198"/>
      <c r="J66" s="198"/>
      <c r="K66" s="198"/>
      <c r="L66" s="198"/>
      <c r="M66" s="198"/>
      <c r="N66" s="198"/>
      <c r="O66" s="198"/>
      <c r="P66" s="189">
        <f>(P64+P65)*0.3</f>
        <v>3300</v>
      </c>
      <c r="Q66" s="190"/>
      <c r="R66" s="191"/>
      <c r="S66" s="9"/>
      <c r="T66" s="15"/>
      <c r="U66" s="15"/>
      <c r="V66" s="15"/>
      <c r="W66" s="15"/>
      <c r="X66" s="12"/>
      <c r="Y66" s="12"/>
      <c r="Z66" s="12"/>
      <c r="AA66" s="12"/>
      <c r="AB66" s="12"/>
      <c r="AC66" s="16"/>
      <c r="AD66" s="16"/>
      <c r="AE66" s="6"/>
      <c r="AF66" s="6"/>
      <c r="AG66" s="6"/>
      <c r="AI66" s="3"/>
      <c r="AJ66" s="3"/>
      <c r="AK66" s="3"/>
    </row>
    <row r="67" spans="1:37" ht="22.5" customHeight="1" thickTop="1">
      <c r="B67" s="174" t="s">
        <v>89</v>
      </c>
      <c r="C67" s="175"/>
      <c r="D67" s="175"/>
      <c r="E67" s="175"/>
      <c r="F67" s="175"/>
      <c r="G67" s="175"/>
      <c r="H67" s="175"/>
      <c r="I67" s="175"/>
      <c r="J67" s="175"/>
      <c r="K67" s="175"/>
      <c r="L67" s="175"/>
      <c r="M67" s="175"/>
      <c r="N67" s="175"/>
      <c r="O67" s="176"/>
      <c r="P67" s="177">
        <f>SUM(P64:R66)</f>
        <v>14300</v>
      </c>
      <c r="Q67" s="178"/>
      <c r="R67" s="179"/>
      <c r="S67" s="9"/>
      <c r="T67" s="15"/>
      <c r="U67" s="15"/>
      <c r="V67" s="15"/>
      <c r="W67" s="15"/>
      <c r="X67" s="12"/>
      <c r="Y67" s="12"/>
      <c r="Z67" s="12"/>
      <c r="AA67" s="12"/>
      <c r="AB67" s="12"/>
      <c r="AC67" s="16"/>
      <c r="AD67" s="16"/>
      <c r="AE67" s="6"/>
      <c r="AF67" s="6"/>
      <c r="AG67" s="6"/>
      <c r="AI67" s="3"/>
      <c r="AJ67" s="3"/>
      <c r="AK67" s="3"/>
    </row>
    <row r="68" spans="1:37" ht="6" customHeight="1">
      <c r="B68" s="82"/>
      <c r="C68" s="82"/>
      <c r="D68" s="82"/>
      <c r="E68" s="82"/>
      <c r="F68" s="82"/>
      <c r="G68" s="82"/>
      <c r="H68" s="82"/>
      <c r="I68" s="82"/>
      <c r="J68" s="82"/>
      <c r="K68" s="82"/>
      <c r="L68" s="82"/>
      <c r="M68" s="82"/>
      <c r="N68" s="82"/>
      <c r="O68" s="82"/>
      <c r="P68" s="26"/>
      <c r="Q68" s="26"/>
      <c r="R68" s="26"/>
      <c r="S68" s="26"/>
      <c r="T68" s="26"/>
      <c r="U68" s="26"/>
      <c r="V68" s="9"/>
      <c r="W68" s="15"/>
      <c r="AA68" s="3"/>
      <c r="AB68" s="3"/>
      <c r="AC68" s="3"/>
      <c r="AD68" s="3"/>
      <c r="AE68" s="3"/>
      <c r="AH68" s="3"/>
      <c r="AI68" s="3"/>
      <c r="AJ68" s="3"/>
      <c r="AK68" s="3"/>
    </row>
    <row r="69" spans="1:37" ht="18" customHeight="1">
      <c r="B69" s="15" t="s">
        <v>71</v>
      </c>
      <c r="C69" s="15"/>
      <c r="D69" s="15"/>
      <c r="E69" s="15"/>
      <c r="F69" s="15"/>
      <c r="G69" s="15"/>
      <c r="H69" s="15"/>
      <c r="I69" s="15"/>
      <c r="J69" s="15"/>
      <c r="K69" s="15"/>
      <c r="L69" s="15"/>
      <c r="M69" s="15"/>
      <c r="N69" s="15"/>
      <c r="O69" s="15"/>
      <c r="P69" s="15"/>
      <c r="R69" s="15"/>
      <c r="S69" s="15"/>
      <c r="T69" s="15"/>
      <c r="U69" s="15"/>
      <c r="V69" s="15"/>
      <c r="W69" s="15"/>
      <c r="X69" s="15"/>
      <c r="Y69" s="15"/>
      <c r="Z69" s="15"/>
      <c r="AA69" s="12"/>
      <c r="AB69" s="12"/>
      <c r="AC69" s="12"/>
      <c r="AD69" s="12"/>
      <c r="AE69" s="12"/>
      <c r="AF69" s="16"/>
      <c r="AG69" s="16"/>
    </row>
    <row r="70" spans="1:37" ht="18" customHeight="1">
      <c r="B70" s="15" t="s">
        <v>185</v>
      </c>
      <c r="C70" s="15"/>
      <c r="D70" s="15"/>
      <c r="E70" s="15"/>
      <c r="F70" s="15"/>
      <c r="G70" s="15"/>
      <c r="H70" s="15"/>
      <c r="I70" s="15"/>
      <c r="J70" s="15"/>
      <c r="K70" s="15"/>
      <c r="L70" s="15"/>
      <c r="M70" s="15"/>
      <c r="N70" s="15"/>
      <c r="O70" s="15"/>
      <c r="P70" s="15"/>
      <c r="Q70" s="15"/>
      <c r="R70" s="15"/>
      <c r="S70" s="15"/>
      <c r="T70" s="15"/>
      <c r="U70" s="15"/>
      <c r="V70" s="15"/>
      <c r="W70" s="15"/>
      <c r="X70" s="15"/>
      <c r="Y70" s="15"/>
      <c r="Z70" s="15"/>
      <c r="AA70" s="12"/>
      <c r="AB70" s="12"/>
      <c r="AC70" s="12"/>
      <c r="AD70" s="12"/>
      <c r="AE70" s="12"/>
      <c r="AF70" s="16"/>
      <c r="AG70" s="16"/>
    </row>
    <row r="71" spans="1:37" ht="10.199999999999999" customHeight="1">
      <c r="A71" s="111"/>
      <c r="B71" s="112"/>
      <c r="C71" s="112"/>
      <c r="D71" s="112"/>
      <c r="E71" s="112"/>
      <c r="F71" s="112"/>
      <c r="G71" s="112"/>
      <c r="H71" s="112"/>
      <c r="I71" s="112"/>
      <c r="J71" s="112"/>
      <c r="K71" s="112"/>
      <c r="L71" s="112"/>
      <c r="M71" s="112"/>
      <c r="N71" s="112"/>
      <c r="O71" s="112"/>
      <c r="P71" s="112"/>
      <c r="Q71" s="112"/>
      <c r="R71" s="112"/>
      <c r="S71" s="112"/>
      <c r="T71" s="112"/>
      <c r="U71" s="112"/>
      <c r="V71" s="15"/>
      <c r="W71" s="15"/>
      <c r="X71" s="15"/>
      <c r="Y71" s="15"/>
      <c r="Z71" s="15"/>
      <c r="AA71" s="12"/>
      <c r="AB71" s="12"/>
      <c r="AC71" s="12"/>
      <c r="AD71" s="12"/>
      <c r="AE71" s="12"/>
      <c r="AF71" s="16"/>
      <c r="AG71" s="16"/>
    </row>
    <row r="72" spans="1:37" ht="22.5" customHeight="1">
      <c r="B72" s="28" t="s">
        <v>146</v>
      </c>
      <c r="C72" s="15"/>
      <c r="D72" s="15"/>
      <c r="E72" s="15"/>
      <c r="F72" s="15"/>
      <c r="G72" s="15"/>
      <c r="H72" s="15"/>
      <c r="I72" s="15"/>
      <c r="J72" s="15"/>
      <c r="K72" s="15"/>
      <c r="L72" s="15"/>
      <c r="M72" s="15"/>
      <c r="N72" s="15"/>
      <c r="O72" s="15"/>
      <c r="P72" s="15"/>
      <c r="Q72" s="15"/>
      <c r="R72" s="84" t="s">
        <v>168</v>
      </c>
      <c r="S72" s="15"/>
      <c r="T72" s="15"/>
      <c r="U72" s="15"/>
      <c r="V72" s="15"/>
      <c r="W72" s="15"/>
      <c r="X72" s="15"/>
      <c r="Y72" s="15"/>
      <c r="Z72" s="15"/>
      <c r="AA72" s="12"/>
      <c r="AB72" s="12"/>
      <c r="AC72" s="12"/>
      <c r="AD72" s="12"/>
      <c r="AE72" s="12"/>
      <c r="AF72" s="16"/>
      <c r="AG72" s="16"/>
    </row>
    <row r="73" spans="1:37" ht="22.5" customHeight="1">
      <c r="B73" s="149"/>
      <c r="C73" s="149"/>
      <c r="D73" s="149"/>
      <c r="E73" s="149"/>
      <c r="F73" s="149"/>
      <c r="G73" s="149"/>
      <c r="H73" s="150" t="s">
        <v>21</v>
      </c>
      <c r="I73" s="151"/>
      <c r="J73" s="151"/>
      <c r="K73" s="151"/>
      <c r="L73" s="151"/>
      <c r="M73" s="151"/>
      <c r="N73" s="151"/>
      <c r="O73" s="151"/>
      <c r="P73" s="173" t="s">
        <v>94</v>
      </c>
      <c r="Q73" s="173"/>
      <c r="R73" s="173"/>
      <c r="S73" s="15"/>
      <c r="T73" s="15"/>
      <c r="U73" s="15"/>
      <c r="V73" s="15"/>
      <c r="W73" s="15"/>
      <c r="X73" s="15"/>
      <c r="Y73" s="15"/>
      <c r="Z73" s="15"/>
      <c r="AA73" s="12"/>
      <c r="AB73" s="12"/>
      <c r="AC73" s="12"/>
      <c r="AD73" s="12"/>
      <c r="AE73" s="12"/>
      <c r="AF73" s="16"/>
      <c r="AG73" s="16"/>
    </row>
    <row r="74" spans="1:37" ht="22.5" customHeight="1">
      <c r="B74" s="88" t="s">
        <v>95</v>
      </c>
      <c r="C74" s="35" t="s">
        <v>96</v>
      </c>
      <c r="D74" s="35"/>
      <c r="E74" s="35"/>
      <c r="F74" s="35"/>
      <c r="G74" s="36"/>
      <c r="H74" s="224" t="s">
        <v>97</v>
      </c>
      <c r="I74" s="225"/>
      <c r="J74" s="225"/>
      <c r="K74" s="225"/>
      <c r="L74" s="225"/>
      <c r="M74" s="225"/>
      <c r="N74" s="225"/>
      <c r="O74" s="225"/>
      <c r="P74" s="226">
        <v>50000</v>
      </c>
      <c r="Q74" s="227"/>
      <c r="R74" s="228"/>
      <c r="S74" s="15"/>
      <c r="T74" s="15"/>
      <c r="U74" s="15"/>
      <c r="V74" s="15"/>
      <c r="W74" s="15"/>
      <c r="X74" s="15"/>
      <c r="Y74" s="15"/>
      <c r="Z74" s="15"/>
      <c r="AA74" s="12"/>
      <c r="AB74" s="12"/>
      <c r="AC74" s="12"/>
      <c r="AD74" s="12"/>
      <c r="AE74" s="12"/>
      <c r="AF74" s="16"/>
      <c r="AG74" s="16"/>
    </row>
    <row r="75" spans="1:37" ht="22.5" customHeight="1">
      <c r="B75" s="229" t="s">
        <v>98</v>
      </c>
      <c r="C75" s="30" t="s">
        <v>99</v>
      </c>
      <c r="D75" s="30"/>
      <c r="E75" s="30"/>
      <c r="F75" s="30"/>
      <c r="G75" s="31"/>
      <c r="H75" s="138" t="s">
        <v>100</v>
      </c>
      <c r="I75" s="138"/>
      <c r="J75" s="138"/>
      <c r="K75" s="138"/>
      <c r="L75" s="138"/>
      <c r="M75" s="138"/>
      <c r="N75" s="138"/>
      <c r="O75" s="138"/>
      <c r="P75" s="226" t="str">
        <f>IF(W37="","未選択",IF(W37="外部CRC",0,30000))</f>
        <v>未選択</v>
      </c>
      <c r="Q75" s="227"/>
      <c r="R75" s="228"/>
      <c r="S75" s="15"/>
      <c r="T75" s="15"/>
      <c r="U75" s="15"/>
      <c r="V75" s="15"/>
      <c r="W75" s="15"/>
      <c r="X75" s="15"/>
      <c r="Y75" s="15"/>
      <c r="Z75" s="15"/>
      <c r="AA75" s="12"/>
      <c r="AB75" s="12"/>
      <c r="AC75" s="12"/>
      <c r="AD75" s="12"/>
      <c r="AE75" s="12"/>
      <c r="AF75" s="16"/>
      <c r="AG75" s="16"/>
    </row>
    <row r="76" spans="1:37" ht="22.5" customHeight="1">
      <c r="B76" s="229"/>
      <c r="C76" s="30" t="s">
        <v>62</v>
      </c>
      <c r="D76" s="30"/>
      <c r="E76" s="30"/>
      <c r="F76" s="30"/>
      <c r="G76" s="31"/>
      <c r="H76" s="170" t="s">
        <v>197</v>
      </c>
      <c r="I76" s="170"/>
      <c r="J76" s="170"/>
      <c r="K76" s="170"/>
      <c r="L76" s="170"/>
      <c r="M76" s="170"/>
      <c r="N76" s="170"/>
      <c r="O76" s="170"/>
      <c r="P76" s="226">
        <f>SUM(P74:R75)*0.1</f>
        <v>5000</v>
      </c>
      <c r="Q76" s="227"/>
      <c r="R76" s="228"/>
      <c r="S76" s="15"/>
      <c r="T76" s="15"/>
      <c r="U76" s="15"/>
      <c r="V76" s="15"/>
      <c r="W76" s="15"/>
      <c r="X76" s="15"/>
      <c r="Y76" s="15"/>
      <c r="Z76" s="15"/>
      <c r="AA76" s="12"/>
      <c r="AB76" s="12"/>
      <c r="AC76" s="12"/>
      <c r="AD76" s="12"/>
      <c r="AE76" s="12"/>
      <c r="AF76" s="16"/>
      <c r="AG76" s="16"/>
    </row>
    <row r="77" spans="1:37" ht="22.5" customHeight="1" thickBot="1">
      <c r="B77" s="32" t="s">
        <v>65</v>
      </c>
      <c r="C77" s="113"/>
      <c r="D77" s="33"/>
      <c r="E77" s="33"/>
      <c r="F77" s="33"/>
      <c r="G77" s="34"/>
      <c r="H77" s="197" t="s">
        <v>187</v>
      </c>
      <c r="I77" s="198"/>
      <c r="J77" s="198"/>
      <c r="K77" s="198"/>
      <c r="L77" s="198"/>
      <c r="M77" s="198"/>
      <c r="N77" s="198"/>
      <c r="O77" s="198"/>
      <c r="P77" s="218">
        <f>SUM(P74:R76)*0.3</f>
        <v>16500</v>
      </c>
      <c r="Q77" s="219"/>
      <c r="R77" s="220"/>
      <c r="S77" s="15"/>
      <c r="T77" s="15"/>
      <c r="U77" s="15"/>
      <c r="V77" s="15"/>
      <c r="W77" s="15"/>
      <c r="X77" s="15"/>
      <c r="Y77" s="15"/>
      <c r="Z77" s="15"/>
      <c r="AA77" s="12"/>
      <c r="AB77" s="12"/>
      <c r="AC77" s="12"/>
      <c r="AD77" s="12"/>
      <c r="AE77" s="12"/>
      <c r="AF77" s="16"/>
      <c r="AG77" s="16"/>
    </row>
    <row r="78" spans="1:37" ht="22.5" customHeight="1" thickTop="1">
      <c r="B78" s="174" t="s">
        <v>102</v>
      </c>
      <c r="C78" s="175"/>
      <c r="D78" s="175"/>
      <c r="E78" s="175"/>
      <c r="F78" s="175"/>
      <c r="G78" s="175"/>
      <c r="H78" s="175"/>
      <c r="I78" s="175"/>
      <c r="J78" s="175"/>
      <c r="K78" s="175"/>
      <c r="L78" s="175"/>
      <c r="M78" s="175"/>
      <c r="N78" s="175"/>
      <c r="O78" s="176"/>
      <c r="P78" s="221">
        <f>SUM(P74:R77)</f>
        <v>71500</v>
      </c>
      <c r="Q78" s="222"/>
      <c r="R78" s="223"/>
      <c r="S78" s="15"/>
      <c r="T78" s="15"/>
      <c r="U78" s="15"/>
      <c r="V78" s="15"/>
      <c r="W78" s="15"/>
      <c r="X78" s="15"/>
      <c r="Y78" s="15"/>
      <c r="Z78" s="15"/>
      <c r="AA78" s="12"/>
      <c r="AB78" s="12"/>
      <c r="AC78" s="12"/>
      <c r="AD78" s="12"/>
      <c r="AE78" s="12"/>
      <c r="AF78" s="16"/>
      <c r="AG78" s="16"/>
    </row>
    <row r="79" spans="1:37" ht="6" customHeight="1">
      <c r="B79" s="82"/>
      <c r="C79" s="82"/>
      <c r="D79" s="82"/>
      <c r="E79" s="82"/>
      <c r="F79" s="82"/>
      <c r="G79" s="82"/>
      <c r="H79" s="82"/>
      <c r="I79" s="82"/>
      <c r="J79" s="82"/>
      <c r="K79" s="82"/>
      <c r="L79" s="82"/>
      <c r="M79" s="82"/>
      <c r="N79" s="82"/>
      <c r="O79" s="82"/>
      <c r="P79" s="26"/>
      <c r="Q79" s="26"/>
      <c r="R79" s="26"/>
      <c r="S79" s="26"/>
      <c r="T79" s="26"/>
      <c r="U79" s="26"/>
      <c r="V79" s="9"/>
      <c r="W79" s="15"/>
      <c r="AA79" s="3"/>
      <c r="AB79" s="3"/>
      <c r="AC79" s="3"/>
      <c r="AD79" s="3"/>
      <c r="AE79" s="3"/>
      <c r="AH79" s="3"/>
      <c r="AI79" s="3"/>
      <c r="AJ79" s="3"/>
      <c r="AK79" s="3"/>
    </row>
    <row r="80" spans="1:37" ht="18" customHeight="1">
      <c r="B80" s="15" t="s">
        <v>71</v>
      </c>
      <c r="C80" s="15"/>
      <c r="D80" s="15"/>
      <c r="E80" s="15"/>
      <c r="F80" s="15"/>
      <c r="G80" s="15"/>
      <c r="H80" s="15"/>
      <c r="I80" s="15"/>
      <c r="J80" s="15"/>
      <c r="K80" s="15"/>
      <c r="L80" s="15"/>
      <c r="M80" s="15"/>
      <c r="N80" s="15"/>
      <c r="O80" s="15"/>
      <c r="P80" s="15"/>
      <c r="R80" s="15"/>
      <c r="S80" s="15"/>
      <c r="T80" s="15"/>
      <c r="U80" s="15"/>
      <c r="V80" s="15"/>
      <c r="W80" s="15"/>
      <c r="X80" s="15"/>
      <c r="Y80" s="15"/>
      <c r="Z80" s="15"/>
      <c r="AA80" s="12"/>
      <c r="AB80" s="12"/>
      <c r="AC80" s="12"/>
      <c r="AD80" s="12"/>
      <c r="AE80" s="12"/>
      <c r="AF80" s="16"/>
      <c r="AG80" s="16"/>
    </row>
    <row r="81" spans="1:37" ht="18" customHeight="1">
      <c r="B81" s="15" t="s">
        <v>103</v>
      </c>
      <c r="C81" s="15"/>
      <c r="D81" s="15"/>
      <c r="E81" s="15"/>
      <c r="F81" s="15"/>
      <c r="G81" s="15"/>
      <c r="H81" s="15"/>
      <c r="I81" s="15"/>
      <c r="J81" s="15"/>
      <c r="K81" s="15"/>
      <c r="L81" s="15"/>
      <c r="M81" s="15"/>
      <c r="N81" s="15"/>
      <c r="O81" s="15"/>
      <c r="P81" s="15"/>
      <c r="Q81" s="15"/>
      <c r="R81" s="15"/>
      <c r="S81" s="15"/>
      <c r="T81" s="15"/>
      <c r="U81" s="15"/>
      <c r="V81" s="15"/>
      <c r="W81" s="15"/>
      <c r="X81" s="15"/>
      <c r="Y81" s="15"/>
      <c r="Z81" s="15"/>
      <c r="AA81" s="12"/>
      <c r="AB81" s="12"/>
      <c r="AC81" s="12"/>
      <c r="AD81" s="12"/>
      <c r="AE81" s="12"/>
      <c r="AF81" s="16"/>
      <c r="AG81" s="16"/>
    </row>
    <row r="82" spans="1:37" ht="18" customHeight="1">
      <c r="B82" s="15" t="s">
        <v>104</v>
      </c>
      <c r="C82" s="15"/>
      <c r="D82" s="15"/>
      <c r="E82" s="15"/>
      <c r="F82" s="15"/>
      <c r="G82" s="15"/>
      <c r="H82" s="15"/>
      <c r="I82" s="15"/>
      <c r="J82" s="15"/>
      <c r="K82" s="15"/>
      <c r="L82" s="15"/>
      <c r="M82" s="15"/>
      <c r="N82" s="15"/>
      <c r="O82" s="15"/>
      <c r="P82" s="15"/>
      <c r="Q82" s="15"/>
      <c r="R82" s="15"/>
      <c r="S82" s="15"/>
      <c r="T82" s="15"/>
      <c r="U82" s="15"/>
      <c r="V82" s="15"/>
      <c r="W82" s="15"/>
      <c r="X82" s="15"/>
      <c r="Y82" s="15"/>
      <c r="Z82" s="15"/>
      <c r="AA82" s="12"/>
      <c r="AB82" s="12"/>
      <c r="AC82" s="12"/>
      <c r="AD82" s="12"/>
      <c r="AE82" s="12"/>
      <c r="AF82" s="16"/>
      <c r="AG82" s="16"/>
    </row>
    <row r="83" spans="1:37" ht="18" customHeight="1">
      <c r="B83" s="15" t="s">
        <v>105</v>
      </c>
      <c r="C83" s="15"/>
      <c r="D83" s="15"/>
      <c r="E83" s="15"/>
      <c r="F83" s="15"/>
      <c r="G83" s="15"/>
      <c r="H83" s="15"/>
      <c r="I83" s="15"/>
      <c r="J83" s="15"/>
      <c r="K83" s="15"/>
      <c r="L83" s="15"/>
      <c r="M83" s="15"/>
      <c r="N83" s="15"/>
      <c r="O83" s="15"/>
      <c r="P83" s="15"/>
      <c r="Q83" s="15"/>
      <c r="R83" s="15"/>
      <c r="S83" s="15"/>
      <c r="T83" s="15"/>
      <c r="U83" s="15"/>
      <c r="V83" s="15"/>
      <c r="W83" s="15"/>
      <c r="X83" s="15"/>
      <c r="Y83" s="15"/>
      <c r="Z83" s="15"/>
      <c r="AA83" s="12"/>
      <c r="AB83" s="12"/>
      <c r="AC83" s="12"/>
      <c r="AD83" s="12"/>
      <c r="AE83" s="12"/>
      <c r="AF83" s="16"/>
      <c r="AG83" s="16"/>
    </row>
    <row r="84" spans="1:37" ht="18" customHeight="1">
      <c r="B84" s="15" t="s">
        <v>205</v>
      </c>
      <c r="C84" s="15"/>
      <c r="D84" s="15"/>
      <c r="E84" s="15"/>
      <c r="F84" s="15"/>
      <c r="G84" s="15"/>
      <c r="H84" s="15"/>
      <c r="I84" s="15"/>
      <c r="J84" s="15"/>
      <c r="K84" s="15"/>
      <c r="L84" s="15"/>
      <c r="M84" s="15"/>
      <c r="N84" s="15"/>
      <c r="O84" s="15"/>
      <c r="P84" s="15"/>
      <c r="Q84" s="15"/>
      <c r="R84" s="15"/>
      <c r="S84" s="15"/>
      <c r="T84" s="15"/>
      <c r="U84" s="15"/>
      <c r="V84" s="15"/>
      <c r="W84" s="15"/>
      <c r="X84" s="15"/>
      <c r="Y84" s="15"/>
      <c r="Z84" s="15"/>
      <c r="AA84" s="12"/>
      <c r="AB84" s="12"/>
      <c r="AC84" s="12"/>
      <c r="AD84" s="12"/>
      <c r="AE84" s="12"/>
      <c r="AF84" s="16"/>
      <c r="AG84" s="16"/>
    </row>
    <row r="85" spans="1:37" ht="18" customHeight="1">
      <c r="A85" s="111"/>
      <c r="B85" s="112"/>
      <c r="C85" s="112"/>
      <c r="D85" s="112"/>
      <c r="E85" s="112"/>
      <c r="F85" s="112"/>
      <c r="G85" s="112"/>
      <c r="H85" s="112"/>
      <c r="I85" s="112"/>
      <c r="J85" s="112"/>
      <c r="K85" s="112"/>
      <c r="L85" s="112"/>
      <c r="M85" s="112"/>
      <c r="N85" s="112"/>
      <c r="O85" s="112"/>
      <c r="P85" s="112"/>
      <c r="Q85" s="112"/>
      <c r="R85" s="112"/>
      <c r="S85" s="112"/>
      <c r="T85" s="112"/>
      <c r="U85" s="112"/>
      <c r="V85" s="15"/>
      <c r="W85" s="15"/>
      <c r="X85" s="15"/>
      <c r="Y85" s="15"/>
      <c r="Z85" s="15"/>
      <c r="AA85" s="12"/>
      <c r="AB85" s="12"/>
      <c r="AC85" s="12"/>
      <c r="AD85" s="12"/>
      <c r="AE85" s="12"/>
      <c r="AF85" s="16"/>
      <c r="AG85" s="16"/>
    </row>
    <row r="86" spans="1:37" ht="22.5" customHeight="1">
      <c r="B86" s="28" t="s">
        <v>147</v>
      </c>
      <c r="C86" s="37"/>
      <c r="P86" s="15"/>
      <c r="R86" s="84" t="s">
        <v>168</v>
      </c>
      <c r="S86" s="15"/>
      <c r="T86" s="15"/>
      <c r="U86" s="15"/>
      <c r="V86" s="15"/>
      <c r="W86" s="15"/>
      <c r="X86" s="15"/>
      <c r="Y86" s="15"/>
      <c r="Z86" s="15"/>
      <c r="AA86" s="12"/>
      <c r="AB86" s="12"/>
      <c r="AC86" s="12"/>
      <c r="AD86" s="12"/>
      <c r="AE86" s="12"/>
      <c r="AF86" s="16"/>
      <c r="AG86" s="16"/>
    </row>
    <row r="87" spans="1:37" ht="22.5" customHeight="1">
      <c r="B87" s="150"/>
      <c r="C87" s="151"/>
      <c r="D87" s="151"/>
      <c r="E87" s="151"/>
      <c r="F87" s="151"/>
      <c r="G87" s="192"/>
      <c r="H87" s="150" t="s">
        <v>21</v>
      </c>
      <c r="I87" s="151"/>
      <c r="J87" s="151"/>
      <c r="K87" s="151"/>
      <c r="L87" s="151"/>
      <c r="M87" s="151"/>
      <c r="N87" s="151"/>
      <c r="O87" s="192"/>
      <c r="P87" s="152" t="s">
        <v>107</v>
      </c>
      <c r="Q87" s="153"/>
      <c r="R87" s="154"/>
      <c r="S87" s="15"/>
      <c r="T87" s="15"/>
      <c r="U87" s="15"/>
      <c r="V87" s="15"/>
      <c r="W87" s="15"/>
      <c r="X87" s="15"/>
      <c r="Y87" s="15"/>
      <c r="Z87" s="15"/>
      <c r="AA87" s="12"/>
      <c r="AB87" s="12"/>
      <c r="AC87" s="12"/>
      <c r="AD87" s="12"/>
      <c r="AE87" s="12"/>
      <c r="AF87" s="16"/>
      <c r="AG87" s="16"/>
    </row>
    <row r="88" spans="1:37" ht="22.5" customHeight="1">
      <c r="B88" s="202" t="s">
        <v>108</v>
      </c>
      <c r="C88" s="203"/>
      <c r="D88" s="203"/>
      <c r="E88" s="203"/>
      <c r="F88" s="203"/>
      <c r="G88" s="204"/>
      <c r="H88" s="138" t="s">
        <v>148</v>
      </c>
      <c r="I88" s="138"/>
      <c r="J88" s="138"/>
      <c r="K88" s="138"/>
      <c r="L88" s="138"/>
      <c r="M88" s="138"/>
      <c r="N88" s="138"/>
      <c r="O88" s="138"/>
      <c r="P88" s="205">
        <v>50000</v>
      </c>
      <c r="Q88" s="206"/>
      <c r="R88" s="207"/>
      <c r="S88" s="38" t="s">
        <v>110</v>
      </c>
      <c r="T88" s="15"/>
      <c r="U88" s="15"/>
      <c r="V88" s="15"/>
      <c r="W88" s="15"/>
      <c r="X88" s="15"/>
      <c r="Y88" s="15"/>
      <c r="Z88" s="15"/>
      <c r="AB88" s="12"/>
      <c r="AC88" s="12"/>
      <c r="AD88" s="12"/>
      <c r="AE88" s="12"/>
      <c r="AG88" s="16"/>
    </row>
    <row r="89" spans="1:37" ht="22.5" customHeight="1">
      <c r="B89" s="208" t="s">
        <v>111</v>
      </c>
      <c r="C89" s="209"/>
      <c r="D89" s="209"/>
      <c r="E89" s="209"/>
      <c r="F89" s="209"/>
      <c r="G89" s="210"/>
      <c r="H89" s="138" t="s">
        <v>149</v>
      </c>
      <c r="I89" s="138"/>
      <c r="J89" s="138"/>
      <c r="K89" s="138"/>
      <c r="L89" s="138"/>
      <c r="M89" s="138"/>
      <c r="N89" s="138"/>
      <c r="O89" s="138"/>
      <c r="P89" s="211">
        <v>100000</v>
      </c>
      <c r="Q89" s="212"/>
      <c r="R89" s="213"/>
      <c r="S89" s="38" t="s">
        <v>110</v>
      </c>
      <c r="T89" s="15"/>
      <c r="U89" s="15"/>
      <c r="V89" s="15"/>
      <c r="W89" s="15"/>
      <c r="X89" s="15"/>
      <c r="Y89" s="15"/>
      <c r="Z89" s="15"/>
      <c r="AB89" s="12"/>
      <c r="AC89" s="12"/>
      <c r="AD89" s="12"/>
      <c r="AE89" s="12"/>
      <c r="AG89" s="16"/>
    </row>
    <row r="90" spans="1:37" ht="6" customHeight="1">
      <c r="B90" s="82"/>
      <c r="C90" s="82"/>
      <c r="D90" s="82"/>
      <c r="E90" s="82"/>
      <c r="F90" s="82"/>
      <c r="G90" s="82"/>
      <c r="H90" s="82"/>
      <c r="I90" s="82"/>
      <c r="J90" s="82"/>
      <c r="K90" s="82"/>
      <c r="L90" s="82"/>
      <c r="M90" s="82"/>
      <c r="N90" s="82"/>
      <c r="O90" s="82"/>
      <c r="P90" s="26"/>
      <c r="Q90" s="26"/>
      <c r="R90" s="26"/>
      <c r="S90" s="26"/>
      <c r="T90" s="26"/>
      <c r="U90" s="26"/>
      <c r="V90" s="9"/>
      <c r="W90" s="15"/>
      <c r="AA90" s="3"/>
      <c r="AB90" s="3"/>
      <c r="AC90" s="3"/>
      <c r="AD90" s="3"/>
      <c r="AE90" s="3"/>
      <c r="AH90" s="3"/>
      <c r="AI90" s="3"/>
      <c r="AJ90" s="3"/>
      <c r="AK90" s="3"/>
    </row>
    <row r="91" spans="1:37" ht="18" customHeight="1">
      <c r="B91" s="15" t="s">
        <v>71</v>
      </c>
      <c r="C91" s="15"/>
      <c r="D91" s="15"/>
      <c r="E91" s="15"/>
      <c r="F91" s="15"/>
      <c r="G91" s="15"/>
      <c r="H91" s="15"/>
      <c r="I91" s="15"/>
      <c r="J91" s="15"/>
      <c r="K91" s="15"/>
      <c r="L91" s="15"/>
      <c r="M91" s="15"/>
      <c r="N91" s="15"/>
      <c r="O91" s="15"/>
      <c r="P91" s="15"/>
      <c r="R91" s="15"/>
      <c r="S91" s="15"/>
      <c r="T91" s="15"/>
      <c r="U91" s="15"/>
      <c r="V91" s="15"/>
      <c r="W91" s="15"/>
      <c r="X91" s="15"/>
      <c r="Y91" s="15"/>
      <c r="Z91" s="15"/>
      <c r="AA91" s="12"/>
      <c r="AB91" s="12"/>
      <c r="AC91" s="12"/>
      <c r="AD91" s="12"/>
      <c r="AE91" s="12"/>
      <c r="AF91" s="16"/>
      <c r="AG91" s="16"/>
    </row>
    <row r="92" spans="1:37" ht="18" customHeight="1">
      <c r="B92" s="15" t="s">
        <v>113</v>
      </c>
      <c r="C92" s="15"/>
      <c r="D92" s="15"/>
      <c r="E92" s="15"/>
      <c r="F92" s="15"/>
      <c r="G92" s="15"/>
      <c r="H92" s="15"/>
      <c r="I92" s="15"/>
      <c r="J92" s="15"/>
      <c r="K92" s="15"/>
      <c r="L92" s="15"/>
      <c r="M92" s="15"/>
      <c r="N92" s="15"/>
      <c r="O92" s="15"/>
      <c r="P92" s="15"/>
      <c r="Q92" s="15"/>
      <c r="R92" s="15"/>
      <c r="S92" s="15"/>
      <c r="T92" s="15"/>
      <c r="U92" s="15"/>
      <c r="V92" s="15"/>
      <c r="W92" s="15"/>
      <c r="X92" s="15"/>
      <c r="Y92" s="15"/>
      <c r="Z92" s="15"/>
      <c r="AA92" s="12"/>
      <c r="AB92" s="12"/>
      <c r="AC92" s="12"/>
      <c r="AD92" s="12"/>
      <c r="AE92" s="12"/>
      <c r="AF92" s="16"/>
      <c r="AG92" s="16"/>
    </row>
    <row r="93" spans="1:37" ht="18" customHeight="1">
      <c r="A93" s="111"/>
      <c r="B93" s="112"/>
      <c r="C93" s="112"/>
      <c r="D93" s="112"/>
      <c r="E93" s="112"/>
      <c r="F93" s="112"/>
      <c r="G93" s="112"/>
      <c r="H93" s="112"/>
      <c r="I93" s="112"/>
      <c r="J93" s="112"/>
      <c r="K93" s="112"/>
      <c r="L93" s="112"/>
      <c r="M93" s="112"/>
      <c r="N93" s="112"/>
      <c r="O93" s="112"/>
      <c r="P93" s="112"/>
      <c r="Q93" s="112"/>
      <c r="R93" s="112"/>
      <c r="S93" s="112"/>
      <c r="T93" s="112"/>
      <c r="U93" s="112"/>
      <c r="V93" s="15"/>
      <c r="W93" s="15"/>
      <c r="X93" s="15"/>
      <c r="Y93" s="15"/>
      <c r="Z93" s="15"/>
      <c r="AA93" s="12"/>
      <c r="AB93" s="12"/>
      <c r="AC93" s="12"/>
      <c r="AD93" s="12"/>
      <c r="AE93" s="12"/>
      <c r="AF93" s="16"/>
      <c r="AG93" s="16"/>
    </row>
    <row r="94" spans="1:37" ht="22.5" customHeight="1">
      <c r="B94" s="28" t="s">
        <v>210</v>
      </c>
      <c r="C94" s="37"/>
      <c r="G94" s="39" t="s">
        <v>213</v>
      </c>
      <c r="I94" s="39"/>
      <c r="P94" s="15"/>
      <c r="Q94" s="15"/>
      <c r="R94" s="15"/>
      <c r="S94" s="15"/>
      <c r="T94" s="15"/>
      <c r="U94" s="15"/>
      <c r="V94" s="15"/>
      <c r="W94" s="15"/>
      <c r="X94" s="15"/>
      <c r="Y94" s="15"/>
      <c r="Z94" s="15"/>
      <c r="AA94" s="12"/>
      <c r="AB94" s="12"/>
      <c r="AC94" s="12"/>
      <c r="AD94" s="12"/>
      <c r="AE94" s="12"/>
      <c r="AF94" s="16"/>
      <c r="AG94" s="16"/>
    </row>
    <row r="95" spans="1:37" ht="6" customHeight="1">
      <c r="B95" s="199"/>
      <c r="C95" s="199"/>
      <c r="D95" s="199"/>
      <c r="E95" s="199"/>
      <c r="F95" s="199"/>
      <c r="G95" s="199"/>
      <c r="H95" s="199"/>
      <c r="I95" s="199"/>
      <c r="J95" s="199"/>
      <c r="K95" s="199"/>
      <c r="L95" s="199"/>
      <c r="M95" s="199"/>
      <c r="N95" s="199"/>
      <c r="O95" s="199"/>
      <c r="P95" s="201"/>
      <c r="Q95" s="201"/>
      <c r="R95" s="201"/>
      <c r="S95" s="76"/>
      <c r="T95" s="76"/>
      <c r="U95" s="76"/>
      <c r="V95" s="76"/>
      <c r="W95" s="76"/>
      <c r="X95" s="15"/>
      <c r="Y95" s="15"/>
      <c r="Z95" s="15"/>
      <c r="AA95" s="12"/>
      <c r="AB95" s="12"/>
      <c r="AC95" s="12"/>
      <c r="AD95" s="12"/>
      <c r="AE95" s="12"/>
      <c r="AF95" s="16"/>
      <c r="AG95" s="16"/>
    </row>
    <row r="96" spans="1:37" s="76" customFormat="1" ht="22.5" customHeight="1">
      <c r="B96" s="200" t="s">
        <v>211</v>
      </c>
      <c r="C96" s="200"/>
      <c r="D96" s="200"/>
      <c r="E96" s="200"/>
      <c r="F96" s="200"/>
      <c r="G96" s="200"/>
      <c r="H96" s="138" t="s">
        <v>114</v>
      </c>
      <c r="I96" s="138"/>
      <c r="J96" s="138"/>
      <c r="K96" s="138"/>
      <c r="L96" s="138"/>
      <c r="M96" s="138"/>
      <c r="N96" s="138"/>
      <c r="O96" s="138"/>
      <c r="P96" s="123" t="str">
        <f>IF(P15="","",7000*P15*P14)</f>
        <v/>
      </c>
      <c r="Q96" s="123"/>
      <c r="R96" s="123"/>
      <c r="S96" s="214" t="s">
        <v>115</v>
      </c>
      <c r="T96" s="215"/>
      <c r="U96" s="215"/>
      <c r="V96" s="12"/>
      <c r="W96" s="12"/>
    </row>
    <row r="97" spans="1:43" s="76" customFormat="1" ht="18" customHeight="1">
      <c r="B97" s="15" t="s">
        <v>71</v>
      </c>
      <c r="C97" s="99"/>
      <c r="D97" s="99"/>
      <c r="E97" s="99"/>
      <c r="F97" s="99"/>
      <c r="G97" s="99"/>
      <c r="H97" s="74"/>
      <c r="I97" s="74"/>
      <c r="J97" s="74"/>
      <c r="K97" s="74"/>
      <c r="L97" s="74"/>
      <c r="M97" s="74"/>
      <c r="N97" s="74"/>
      <c r="O97" s="74"/>
      <c r="P97" s="26"/>
      <c r="Q97" s="26"/>
      <c r="R97" s="26"/>
      <c r="S97" s="55"/>
      <c r="T97" s="12"/>
      <c r="U97" s="12"/>
      <c r="V97" s="12"/>
      <c r="W97" s="12"/>
    </row>
    <row r="98" spans="1:43" ht="18" customHeight="1">
      <c r="B98" s="15" t="s">
        <v>209</v>
      </c>
      <c r="C98" s="15"/>
      <c r="D98" s="15"/>
      <c r="E98" s="15"/>
      <c r="F98" s="15"/>
      <c r="G98" s="15"/>
      <c r="H98" s="15"/>
      <c r="I98" s="15"/>
      <c r="J98" s="15"/>
      <c r="K98" s="15"/>
      <c r="L98" s="15"/>
      <c r="M98" s="15"/>
      <c r="N98" s="15"/>
      <c r="O98" s="15"/>
      <c r="P98" s="15"/>
      <c r="Q98" s="15"/>
      <c r="R98" s="15"/>
      <c r="S98" s="15"/>
      <c r="T98" s="15"/>
      <c r="U98" s="15"/>
      <c r="V98" s="15"/>
      <c r="W98" s="15"/>
      <c r="X98" s="15"/>
      <c r="Y98" s="15"/>
      <c r="Z98" s="15"/>
      <c r="AA98" s="12"/>
      <c r="AB98" s="12"/>
      <c r="AC98" s="12"/>
      <c r="AD98" s="12"/>
      <c r="AE98" s="12"/>
      <c r="AF98" s="16"/>
      <c r="AG98" s="16"/>
    </row>
    <row r="99" spans="1:43" ht="18" customHeight="1">
      <c r="B99" s="15" t="s">
        <v>189</v>
      </c>
      <c r="C99" s="15"/>
      <c r="D99" s="15"/>
      <c r="E99" s="15"/>
      <c r="F99" s="15"/>
      <c r="G99" s="15"/>
      <c r="H99" s="15"/>
      <c r="I99" s="15"/>
      <c r="J99" s="15"/>
      <c r="K99" s="15"/>
      <c r="L99" s="15"/>
      <c r="M99" s="15"/>
      <c r="N99" s="15"/>
      <c r="O99" s="15"/>
      <c r="P99" s="15"/>
      <c r="Q99" s="15"/>
      <c r="R99" s="15"/>
      <c r="S99" s="15"/>
      <c r="T99" s="15"/>
      <c r="U99" s="15"/>
      <c r="V99" s="15"/>
      <c r="W99" s="15"/>
      <c r="X99" s="15"/>
      <c r="Y99" s="15"/>
      <c r="Z99" s="15"/>
      <c r="AA99" s="12"/>
      <c r="AB99" s="12"/>
      <c r="AC99" s="12"/>
      <c r="AD99" s="12"/>
      <c r="AE99" s="12"/>
      <c r="AF99" s="16"/>
      <c r="AG99" s="16"/>
    </row>
    <row r="100" spans="1:43" ht="18" customHeight="1">
      <c r="A100" s="111"/>
      <c r="B100" s="112"/>
      <c r="C100" s="112"/>
      <c r="D100" s="112"/>
      <c r="E100" s="112"/>
      <c r="F100" s="112"/>
      <c r="G100" s="112"/>
      <c r="H100" s="112"/>
      <c r="I100" s="112"/>
      <c r="J100" s="112"/>
      <c r="K100" s="112"/>
      <c r="L100" s="112"/>
      <c r="M100" s="112"/>
      <c r="N100" s="112"/>
      <c r="O100" s="112"/>
      <c r="P100" s="112"/>
      <c r="Q100" s="112"/>
      <c r="R100" s="112"/>
      <c r="S100" s="112"/>
      <c r="T100" s="112"/>
      <c r="U100" s="112"/>
      <c r="V100" s="15"/>
      <c r="W100" s="15"/>
      <c r="X100" s="15"/>
      <c r="Y100" s="15"/>
      <c r="Z100" s="15"/>
      <c r="AA100" s="12"/>
      <c r="AB100" s="12"/>
      <c r="AC100" s="12"/>
      <c r="AD100" s="12"/>
      <c r="AE100" s="12"/>
      <c r="AF100" s="16"/>
      <c r="AG100" s="16"/>
    </row>
    <row r="101" spans="1:43" ht="22.5" customHeight="1">
      <c r="B101" s="28" t="s">
        <v>116</v>
      </c>
      <c r="C101" s="15"/>
      <c r="D101" s="15"/>
      <c r="E101" s="15"/>
      <c r="F101" s="15"/>
      <c r="H101" s="15"/>
      <c r="I101" s="39"/>
      <c r="J101" s="15"/>
      <c r="K101" s="15"/>
      <c r="L101" s="15"/>
      <c r="M101" s="15"/>
      <c r="N101" s="15"/>
      <c r="O101" s="15"/>
      <c r="Q101" s="15"/>
      <c r="R101" s="15"/>
      <c r="S101" s="15"/>
      <c r="T101" s="15"/>
      <c r="U101" s="15"/>
      <c r="V101" s="15"/>
      <c r="W101" s="15"/>
      <c r="X101" s="15"/>
      <c r="Y101" s="15"/>
      <c r="Z101" s="15"/>
      <c r="AA101" s="12"/>
      <c r="AB101" s="12"/>
      <c r="AC101" s="12"/>
      <c r="AD101" s="12"/>
      <c r="AE101" s="12"/>
      <c r="AF101" s="16"/>
      <c r="AG101" s="16"/>
    </row>
    <row r="102" spans="1:43" ht="18" customHeight="1">
      <c r="B102" s="15" t="s">
        <v>71</v>
      </c>
      <c r="C102" s="15"/>
      <c r="D102" s="15"/>
      <c r="E102" s="15"/>
      <c r="F102" s="15"/>
      <c r="G102" s="15"/>
      <c r="H102" s="15"/>
      <c r="I102" s="15"/>
      <c r="J102" s="15"/>
      <c r="K102" s="15"/>
      <c r="L102" s="15"/>
      <c r="M102" s="15"/>
      <c r="N102" s="15"/>
      <c r="O102" s="56"/>
      <c r="P102" s="15"/>
      <c r="R102" s="15"/>
      <c r="S102" s="15"/>
      <c r="T102" s="15"/>
      <c r="U102" s="15"/>
      <c r="V102" s="15"/>
      <c r="W102" s="15"/>
      <c r="X102" s="15"/>
      <c r="Y102" s="15"/>
      <c r="Z102" s="15"/>
      <c r="AA102" s="12"/>
      <c r="AB102" s="12"/>
      <c r="AC102" s="12"/>
      <c r="AD102" s="12"/>
      <c r="AE102" s="12"/>
      <c r="AF102" s="16"/>
      <c r="AG102" s="16"/>
    </row>
    <row r="103" spans="1:43" ht="18" customHeight="1">
      <c r="B103" s="15" t="s">
        <v>199</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2"/>
      <c r="AB103" s="12"/>
      <c r="AC103" s="12"/>
      <c r="AD103" s="12"/>
      <c r="AE103" s="12"/>
      <c r="AF103" s="16"/>
      <c r="AG103" s="16"/>
    </row>
    <row r="104" spans="1:43" ht="18" customHeight="1">
      <c r="B104" s="15" t="s">
        <v>118</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2"/>
      <c r="AB104" s="12"/>
      <c r="AC104" s="12"/>
      <c r="AD104" s="12"/>
      <c r="AE104" s="12"/>
      <c r="AF104" s="16"/>
      <c r="AG104" s="16"/>
    </row>
    <row r="105" spans="1:43" s="6" customFormat="1" ht="22.5" customHeight="1">
      <c r="A105" s="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2"/>
      <c r="AB105" s="12"/>
      <c r="AC105" s="12"/>
      <c r="AD105" s="12"/>
      <c r="AE105" s="12"/>
      <c r="AF105" s="16"/>
      <c r="AG105" s="16"/>
      <c r="AL105" s="3"/>
      <c r="AM105" s="3"/>
      <c r="AN105" s="3"/>
      <c r="AO105" s="3"/>
      <c r="AP105" s="3"/>
      <c r="AQ105" s="3"/>
    </row>
    <row r="106" spans="1:43" s="6" customFormat="1" ht="22.5" customHeight="1">
      <c r="A106" s="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2"/>
      <c r="AB106" s="12"/>
      <c r="AC106" s="12"/>
      <c r="AD106" s="12"/>
      <c r="AE106" s="12"/>
      <c r="AF106" s="16"/>
      <c r="AG106" s="16"/>
      <c r="AL106" s="3"/>
      <c r="AM106" s="3"/>
      <c r="AN106" s="3"/>
      <c r="AO106" s="3"/>
      <c r="AP106" s="3"/>
      <c r="AQ106" s="3"/>
    </row>
    <row r="107" spans="1:43" s="6" customFormat="1" ht="22.5" customHeight="1">
      <c r="A107" s="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2"/>
      <c r="AB107" s="12"/>
      <c r="AC107" s="12"/>
      <c r="AD107" s="12"/>
      <c r="AE107" s="12"/>
      <c r="AF107" s="16"/>
      <c r="AG107" s="16"/>
      <c r="AL107" s="3"/>
      <c r="AM107" s="3"/>
      <c r="AN107" s="3"/>
      <c r="AO107" s="3"/>
      <c r="AP107" s="3"/>
      <c r="AQ107" s="3"/>
    </row>
    <row r="108" spans="1:43" s="6" customFormat="1" ht="22.5" customHeight="1">
      <c r="A108" s="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2"/>
      <c r="AB108" s="12"/>
      <c r="AC108" s="12"/>
      <c r="AD108" s="12"/>
      <c r="AE108" s="12"/>
      <c r="AF108" s="16"/>
      <c r="AG108" s="16"/>
      <c r="AL108" s="3"/>
      <c r="AM108" s="3"/>
      <c r="AN108" s="3"/>
      <c r="AO108" s="3"/>
      <c r="AP108" s="3"/>
      <c r="AQ108" s="3"/>
    </row>
    <row r="109" spans="1:43" s="6" customFormat="1" ht="22.5" customHeight="1">
      <c r="A109" s="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2"/>
      <c r="AB109" s="12"/>
      <c r="AC109" s="12"/>
      <c r="AD109" s="12"/>
      <c r="AE109" s="12"/>
      <c r="AF109" s="16"/>
      <c r="AG109" s="16"/>
      <c r="AL109" s="3"/>
      <c r="AM109" s="3"/>
      <c r="AN109" s="3"/>
      <c r="AO109" s="3"/>
      <c r="AP109" s="3"/>
      <c r="AQ109" s="3"/>
    </row>
    <row r="110" spans="1:43" s="6" customFormat="1" ht="22.5" customHeight="1">
      <c r="A110" s="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2"/>
      <c r="AB110" s="12"/>
      <c r="AC110" s="12"/>
      <c r="AD110" s="12"/>
      <c r="AE110" s="12"/>
      <c r="AF110" s="16"/>
      <c r="AG110" s="16"/>
      <c r="AL110" s="3"/>
      <c r="AM110" s="3"/>
      <c r="AN110" s="3"/>
      <c r="AO110" s="3"/>
      <c r="AP110" s="3"/>
      <c r="AQ110" s="3"/>
    </row>
    <row r="111" spans="1:43" s="6" customFormat="1" ht="22.5" customHeight="1">
      <c r="A111" s="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2"/>
      <c r="AB111" s="12"/>
      <c r="AC111" s="12"/>
      <c r="AD111" s="12"/>
      <c r="AE111" s="12"/>
      <c r="AF111" s="16"/>
      <c r="AG111" s="16"/>
      <c r="AL111" s="3"/>
      <c r="AM111" s="3"/>
      <c r="AN111" s="3"/>
      <c r="AO111" s="3"/>
      <c r="AP111" s="3"/>
      <c r="AQ111" s="3"/>
    </row>
    <row r="112" spans="1:43" s="6" customFormat="1" ht="22.5" customHeight="1">
      <c r="A112" s="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2"/>
      <c r="AB112" s="12"/>
      <c r="AC112" s="12"/>
      <c r="AD112" s="12"/>
      <c r="AE112" s="12"/>
      <c r="AF112" s="16"/>
      <c r="AG112" s="16"/>
      <c r="AL112" s="3"/>
      <c r="AM112" s="3"/>
      <c r="AN112" s="3"/>
      <c r="AO112" s="3"/>
      <c r="AP112" s="3"/>
      <c r="AQ112" s="3"/>
    </row>
    <row r="113" spans="1:43" s="6" customFormat="1" ht="22.5" customHeight="1">
      <c r="A113" s="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2"/>
      <c r="AB113" s="12"/>
      <c r="AC113" s="12"/>
      <c r="AD113" s="12"/>
      <c r="AE113" s="12"/>
      <c r="AF113" s="16"/>
      <c r="AG113" s="16"/>
      <c r="AL113" s="3"/>
      <c r="AM113" s="3"/>
      <c r="AN113" s="3"/>
      <c r="AO113" s="3"/>
      <c r="AP113" s="3"/>
      <c r="AQ113" s="3"/>
    </row>
    <row r="114" spans="1:43" s="6" customFormat="1" ht="22.5" customHeight="1">
      <c r="A114" s="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2"/>
      <c r="AB114" s="12"/>
      <c r="AC114" s="12"/>
      <c r="AD114" s="12"/>
      <c r="AE114" s="12"/>
      <c r="AF114" s="16"/>
      <c r="AG114" s="16"/>
      <c r="AL114" s="3"/>
      <c r="AM114" s="3"/>
      <c r="AN114" s="3"/>
      <c r="AO114" s="3"/>
      <c r="AP114" s="3"/>
      <c r="AQ114" s="3"/>
    </row>
    <row r="115" spans="1:43" s="6" customFormat="1" ht="22.5" customHeight="1">
      <c r="A115" s="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2"/>
      <c r="AB115" s="12"/>
      <c r="AC115" s="12"/>
      <c r="AD115" s="12"/>
      <c r="AE115" s="12"/>
      <c r="AF115" s="16"/>
      <c r="AG115" s="16"/>
      <c r="AL115" s="3"/>
      <c r="AM115" s="3"/>
      <c r="AN115" s="3"/>
      <c r="AO115" s="3"/>
      <c r="AP115" s="3"/>
      <c r="AQ115" s="3"/>
    </row>
    <row r="116" spans="1:43" s="6" customFormat="1" ht="22.5" customHeight="1">
      <c r="A116" s="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2"/>
      <c r="AB116" s="12"/>
      <c r="AC116" s="12"/>
      <c r="AD116" s="12"/>
      <c r="AE116" s="12"/>
      <c r="AF116" s="16"/>
      <c r="AG116" s="16"/>
      <c r="AL116" s="3"/>
      <c r="AM116" s="3"/>
      <c r="AN116" s="3"/>
      <c r="AO116" s="3"/>
      <c r="AP116" s="3"/>
      <c r="AQ116" s="3"/>
    </row>
    <row r="117" spans="1:43" s="6" customFormat="1" ht="22.5" customHeight="1">
      <c r="A117" s="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2"/>
      <c r="AB117" s="12"/>
      <c r="AC117" s="12"/>
      <c r="AD117" s="12"/>
      <c r="AE117" s="12"/>
      <c r="AF117" s="16"/>
      <c r="AG117" s="16"/>
      <c r="AL117" s="3"/>
      <c r="AM117" s="3"/>
      <c r="AN117" s="3"/>
      <c r="AO117" s="3"/>
      <c r="AP117" s="3"/>
      <c r="AQ117" s="3"/>
    </row>
    <row r="118" spans="1:43" s="6" customFormat="1" ht="22.5" customHeight="1">
      <c r="A118" s="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2"/>
      <c r="AB118" s="12"/>
      <c r="AC118" s="12"/>
      <c r="AD118" s="12"/>
      <c r="AE118" s="12"/>
      <c r="AF118" s="16"/>
      <c r="AG118" s="16"/>
      <c r="AL118" s="3"/>
      <c r="AM118" s="3"/>
      <c r="AN118" s="3"/>
      <c r="AO118" s="3"/>
      <c r="AP118" s="3"/>
      <c r="AQ118" s="3"/>
    </row>
    <row r="119" spans="1:43" s="6" customFormat="1" ht="22.5" customHeight="1">
      <c r="A119" s="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2"/>
      <c r="AB119" s="12"/>
      <c r="AC119" s="12"/>
      <c r="AD119" s="12"/>
      <c r="AE119" s="12"/>
      <c r="AF119" s="16"/>
      <c r="AG119" s="16"/>
      <c r="AL119" s="3"/>
      <c r="AM119" s="3"/>
      <c r="AN119" s="3"/>
      <c r="AO119" s="3"/>
      <c r="AP119" s="3"/>
      <c r="AQ119" s="3"/>
    </row>
    <row r="120" spans="1:43" s="6" customFormat="1" ht="22.5" customHeight="1">
      <c r="A120" s="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2"/>
      <c r="AB120" s="12"/>
      <c r="AC120" s="12"/>
      <c r="AD120" s="12"/>
      <c r="AE120" s="12"/>
      <c r="AF120" s="16"/>
      <c r="AG120" s="16"/>
      <c r="AL120" s="3"/>
      <c r="AM120" s="3"/>
      <c r="AN120" s="3"/>
      <c r="AO120" s="3"/>
      <c r="AP120" s="3"/>
      <c r="AQ120" s="3"/>
    </row>
    <row r="121" spans="1:43" s="6" customFormat="1" ht="22.5" customHeight="1">
      <c r="A121" s="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2"/>
      <c r="AB121" s="12"/>
      <c r="AC121" s="12"/>
      <c r="AD121" s="12"/>
      <c r="AE121" s="12"/>
      <c r="AF121" s="16"/>
      <c r="AG121" s="16"/>
      <c r="AL121" s="3"/>
      <c r="AM121" s="3"/>
      <c r="AN121" s="3"/>
      <c r="AO121" s="3"/>
      <c r="AP121" s="3"/>
      <c r="AQ121" s="3"/>
    </row>
    <row r="122" spans="1:43" s="6" customFormat="1" ht="22.5" customHeight="1">
      <c r="A122" s="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2"/>
      <c r="AB122" s="12"/>
      <c r="AC122" s="12"/>
      <c r="AD122" s="12"/>
      <c r="AE122" s="12"/>
      <c r="AF122" s="16"/>
      <c r="AG122" s="16"/>
      <c r="AL122" s="3"/>
      <c r="AM122" s="3"/>
      <c r="AN122" s="3"/>
      <c r="AO122" s="3"/>
      <c r="AP122" s="3"/>
      <c r="AQ122" s="3"/>
    </row>
    <row r="123" spans="1:43" s="6" customFormat="1" ht="22.5" customHeight="1">
      <c r="A123" s="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2"/>
      <c r="AB123" s="12"/>
      <c r="AC123" s="12"/>
      <c r="AD123" s="12"/>
      <c r="AE123" s="12"/>
      <c r="AF123" s="16"/>
      <c r="AG123" s="16"/>
      <c r="AL123" s="3"/>
      <c r="AM123" s="3"/>
      <c r="AN123" s="3"/>
      <c r="AO123" s="3"/>
      <c r="AP123" s="3"/>
      <c r="AQ123" s="3"/>
    </row>
    <row r="124" spans="1:43" s="6" customFormat="1" ht="22.5" customHeight="1">
      <c r="A124" s="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2"/>
      <c r="AB124" s="12"/>
      <c r="AC124" s="12"/>
      <c r="AD124" s="12"/>
      <c r="AE124" s="12"/>
      <c r="AF124" s="16"/>
      <c r="AG124" s="16"/>
      <c r="AL124" s="3"/>
      <c r="AM124" s="3"/>
      <c r="AN124" s="3"/>
      <c r="AO124" s="3"/>
      <c r="AP124" s="3"/>
      <c r="AQ124" s="3"/>
    </row>
    <row r="125" spans="1:43" s="6" customFormat="1" ht="22.5" customHeight="1">
      <c r="A125" s="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2"/>
      <c r="AB125" s="12"/>
      <c r="AC125" s="12"/>
      <c r="AD125" s="12"/>
      <c r="AE125" s="12"/>
      <c r="AF125" s="16"/>
      <c r="AG125" s="16"/>
      <c r="AL125" s="3"/>
      <c r="AM125" s="3"/>
      <c r="AN125" s="3"/>
      <c r="AO125" s="3"/>
      <c r="AP125" s="3"/>
      <c r="AQ125" s="3"/>
    </row>
    <row r="126" spans="1:43" s="6" customFormat="1" ht="22.5" customHeight="1">
      <c r="A126" s="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2"/>
      <c r="AB126" s="12"/>
      <c r="AC126" s="12"/>
      <c r="AD126" s="12"/>
      <c r="AE126" s="12"/>
      <c r="AF126" s="16"/>
      <c r="AG126" s="16"/>
      <c r="AL126" s="3"/>
      <c r="AM126" s="3"/>
      <c r="AN126" s="3"/>
      <c r="AO126" s="3"/>
      <c r="AP126" s="3"/>
      <c r="AQ126" s="3"/>
    </row>
    <row r="127" spans="1:43" s="6" customFormat="1" ht="22.5" customHeight="1">
      <c r="A127" s="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2"/>
      <c r="AB127" s="12"/>
      <c r="AC127" s="12"/>
      <c r="AD127" s="12"/>
      <c r="AE127" s="12"/>
      <c r="AF127" s="16"/>
      <c r="AG127" s="16"/>
      <c r="AL127" s="3"/>
      <c r="AM127" s="3"/>
      <c r="AN127" s="3"/>
      <c r="AO127" s="3"/>
      <c r="AP127" s="3"/>
      <c r="AQ127" s="3"/>
    </row>
    <row r="128" spans="1:43" s="6" customFormat="1" ht="22.5" customHeight="1">
      <c r="A128" s="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2"/>
      <c r="AB128" s="12"/>
      <c r="AC128" s="12"/>
      <c r="AD128" s="12"/>
      <c r="AE128" s="12"/>
      <c r="AF128" s="16"/>
      <c r="AG128" s="16"/>
      <c r="AL128" s="3"/>
      <c r="AM128" s="3"/>
      <c r="AN128" s="3"/>
      <c r="AO128" s="3"/>
      <c r="AP128" s="3"/>
      <c r="AQ128" s="3"/>
    </row>
    <row r="129" spans="1:43" s="6" customFormat="1" ht="22.5" customHeight="1">
      <c r="A129" s="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2"/>
      <c r="AB129" s="12"/>
      <c r="AC129" s="12"/>
      <c r="AD129" s="12"/>
      <c r="AE129" s="12"/>
      <c r="AF129" s="16"/>
      <c r="AG129" s="16"/>
      <c r="AL129" s="3"/>
      <c r="AM129" s="3"/>
      <c r="AN129" s="3"/>
      <c r="AO129" s="3"/>
      <c r="AP129" s="3"/>
      <c r="AQ129" s="3"/>
    </row>
    <row r="130" spans="1:43" s="6" customFormat="1" ht="22.5" customHeight="1">
      <c r="A130" s="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2"/>
      <c r="AB130" s="12"/>
      <c r="AC130" s="12"/>
      <c r="AD130" s="12"/>
      <c r="AE130" s="12"/>
      <c r="AF130" s="16"/>
      <c r="AG130" s="16"/>
      <c r="AL130" s="3"/>
      <c r="AM130" s="3"/>
      <c r="AN130" s="3"/>
      <c r="AO130" s="3"/>
      <c r="AP130" s="3"/>
      <c r="AQ130" s="3"/>
    </row>
    <row r="131" spans="1:43" s="6" customFormat="1" ht="22.5" customHeight="1">
      <c r="A131" s="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2"/>
      <c r="AB131" s="12"/>
      <c r="AC131" s="12"/>
      <c r="AD131" s="12"/>
      <c r="AE131" s="12"/>
      <c r="AF131" s="16"/>
      <c r="AG131" s="16"/>
      <c r="AL131" s="3"/>
      <c r="AM131" s="3"/>
      <c r="AN131" s="3"/>
      <c r="AO131" s="3"/>
      <c r="AP131" s="3"/>
      <c r="AQ131" s="3"/>
    </row>
    <row r="132" spans="1:43" s="6" customFormat="1" ht="22.5" customHeight="1">
      <c r="A132" s="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2"/>
      <c r="AB132" s="12"/>
      <c r="AC132" s="12"/>
      <c r="AD132" s="12"/>
      <c r="AE132" s="12"/>
      <c r="AF132" s="16"/>
      <c r="AG132" s="16"/>
      <c r="AL132" s="3"/>
      <c r="AM132" s="3"/>
      <c r="AN132" s="3"/>
      <c r="AO132" s="3"/>
      <c r="AP132" s="3"/>
      <c r="AQ132" s="3"/>
    </row>
    <row r="133" spans="1:43" s="6" customFormat="1" ht="22.5" customHeight="1">
      <c r="A133" s="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2"/>
      <c r="AB133" s="12"/>
      <c r="AC133" s="12"/>
      <c r="AD133" s="12"/>
      <c r="AE133" s="12"/>
      <c r="AF133" s="16"/>
      <c r="AG133" s="16"/>
      <c r="AL133" s="3"/>
      <c r="AM133" s="3"/>
      <c r="AN133" s="3"/>
      <c r="AO133" s="3"/>
      <c r="AP133" s="3"/>
      <c r="AQ133" s="3"/>
    </row>
    <row r="134" spans="1:43" s="6" customFormat="1" ht="22.5" customHeight="1">
      <c r="A134" s="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2"/>
      <c r="AB134" s="12"/>
      <c r="AC134" s="12"/>
      <c r="AD134" s="12"/>
      <c r="AE134" s="12"/>
      <c r="AF134" s="16"/>
      <c r="AG134" s="16"/>
      <c r="AL134" s="3"/>
      <c r="AM134" s="3"/>
      <c r="AN134" s="3"/>
      <c r="AO134" s="3"/>
      <c r="AP134" s="3"/>
      <c r="AQ134" s="3"/>
    </row>
    <row r="135" spans="1:43" s="6" customFormat="1" ht="22.5" customHeight="1">
      <c r="A135" s="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2"/>
      <c r="AB135" s="12"/>
      <c r="AC135" s="12"/>
      <c r="AD135" s="12"/>
      <c r="AE135" s="12"/>
      <c r="AF135" s="16"/>
      <c r="AG135" s="16"/>
      <c r="AL135" s="3"/>
      <c r="AM135" s="3"/>
      <c r="AN135" s="3"/>
      <c r="AO135" s="3"/>
      <c r="AP135" s="3"/>
      <c r="AQ135" s="3"/>
    </row>
    <row r="136" spans="1:43" s="6" customFormat="1" ht="22.5" customHeight="1">
      <c r="A136" s="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2"/>
      <c r="AB136" s="12"/>
      <c r="AC136" s="12"/>
      <c r="AD136" s="12"/>
      <c r="AE136" s="12"/>
      <c r="AF136" s="16"/>
      <c r="AG136" s="16"/>
      <c r="AL136" s="3"/>
      <c r="AM136" s="3"/>
      <c r="AN136" s="3"/>
      <c r="AO136" s="3"/>
      <c r="AP136" s="3"/>
      <c r="AQ136" s="3"/>
    </row>
    <row r="137" spans="1:43" s="6" customFormat="1" ht="22.5" customHeight="1">
      <c r="A137" s="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2"/>
      <c r="AB137" s="12"/>
      <c r="AC137" s="12"/>
      <c r="AD137" s="12"/>
      <c r="AE137" s="12"/>
      <c r="AF137" s="16"/>
      <c r="AG137" s="16"/>
      <c r="AL137" s="3"/>
      <c r="AM137" s="3"/>
      <c r="AN137" s="3"/>
      <c r="AO137" s="3"/>
      <c r="AP137" s="3"/>
      <c r="AQ137" s="3"/>
    </row>
    <row r="138" spans="1:43" s="6" customFormat="1" ht="22.5" customHeight="1">
      <c r="A138" s="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2"/>
      <c r="AB138" s="12"/>
      <c r="AC138" s="12"/>
      <c r="AD138" s="12"/>
      <c r="AE138" s="12"/>
      <c r="AF138" s="16"/>
      <c r="AG138" s="16"/>
      <c r="AL138" s="3"/>
      <c r="AM138" s="3"/>
      <c r="AN138" s="3"/>
      <c r="AO138" s="3"/>
      <c r="AP138" s="3"/>
      <c r="AQ138" s="3"/>
    </row>
    <row r="139" spans="1:43" s="6" customFormat="1" ht="22.5" customHeight="1">
      <c r="A139" s="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2"/>
      <c r="AB139" s="12"/>
      <c r="AC139" s="12"/>
      <c r="AD139" s="12"/>
      <c r="AE139" s="12"/>
      <c r="AF139" s="16"/>
      <c r="AG139" s="16"/>
      <c r="AL139" s="3"/>
      <c r="AM139" s="3"/>
      <c r="AN139" s="3"/>
      <c r="AO139" s="3"/>
      <c r="AP139" s="3"/>
      <c r="AQ139" s="3"/>
    </row>
    <row r="140" spans="1:43" s="6" customFormat="1" ht="22.5" customHeight="1">
      <c r="A140" s="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2"/>
      <c r="AB140" s="12"/>
      <c r="AC140" s="12"/>
      <c r="AD140" s="12"/>
      <c r="AE140" s="12"/>
      <c r="AF140" s="16"/>
      <c r="AG140" s="16"/>
      <c r="AL140" s="3"/>
      <c r="AM140" s="3"/>
      <c r="AN140" s="3"/>
      <c r="AO140" s="3"/>
      <c r="AP140" s="3"/>
      <c r="AQ140" s="3"/>
    </row>
    <row r="141" spans="1:43" s="6" customFormat="1" ht="22.5" customHeight="1">
      <c r="A141" s="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2"/>
      <c r="AB141" s="12"/>
      <c r="AC141" s="12"/>
      <c r="AD141" s="12"/>
      <c r="AE141" s="12"/>
      <c r="AF141" s="16"/>
      <c r="AG141" s="16"/>
      <c r="AL141" s="3"/>
      <c r="AM141" s="3"/>
      <c r="AN141" s="3"/>
      <c r="AO141" s="3"/>
      <c r="AP141" s="3"/>
      <c r="AQ141" s="3"/>
    </row>
    <row r="142" spans="1:43" s="6" customFormat="1" ht="22.5" customHeight="1">
      <c r="A142" s="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2"/>
      <c r="AB142" s="12"/>
      <c r="AC142" s="12"/>
      <c r="AD142" s="12"/>
      <c r="AE142" s="12"/>
      <c r="AF142" s="16"/>
      <c r="AG142" s="16"/>
      <c r="AL142" s="3"/>
      <c r="AM142" s="3"/>
      <c r="AN142" s="3"/>
      <c r="AO142" s="3"/>
      <c r="AP142" s="3"/>
      <c r="AQ142" s="3"/>
    </row>
    <row r="143" spans="1:43" s="6" customFormat="1" ht="22.5" customHeight="1">
      <c r="A143" s="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2"/>
      <c r="AB143" s="12"/>
      <c r="AC143" s="12"/>
      <c r="AD143" s="12"/>
      <c r="AE143" s="12"/>
      <c r="AF143" s="16"/>
      <c r="AG143" s="16"/>
      <c r="AL143" s="3"/>
      <c r="AM143" s="3"/>
      <c r="AN143" s="3"/>
      <c r="AO143" s="3"/>
      <c r="AP143" s="3"/>
      <c r="AQ143" s="3"/>
    </row>
    <row r="144" spans="1:43" s="6" customFormat="1" ht="22.5" customHeight="1">
      <c r="A144" s="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2"/>
      <c r="AB144" s="12"/>
      <c r="AC144" s="12"/>
      <c r="AD144" s="12"/>
      <c r="AE144" s="12"/>
      <c r="AF144" s="16"/>
      <c r="AG144" s="16"/>
      <c r="AL144" s="3"/>
      <c r="AM144" s="3"/>
      <c r="AN144" s="3"/>
      <c r="AO144" s="3"/>
      <c r="AP144" s="3"/>
      <c r="AQ144" s="3"/>
    </row>
    <row r="145" spans="1:43" s="6" customFormat="1" ht="22.5" customHeight="1">
      <c r="A145" s="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2"/>
      <c r="AB145" s="12"/>
      <c r="AC145" s="12"/>
      <c r="AD145" s="12"/>
      <c r="AE145" s="12"/>
      <c r="AF145" s="16"/>
      <c r="AG145" s="16"/>
      <c r="AL145" s="3"/>
      <c r="AM145" s="3"/>
      <c r="AN145" s="3"/>
      <c r="AO145" s="3"/>
      <c r="AP145" s="3"/>
      <c r="AQ145" s="3"/>
    </row>
    <row r="146" spans="1:43" s="6" customFormat="1" ht="22.5" customHeight="1">
      <c r="A146" s="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2"/>
      <c r="AB146" s="12"/>
      <c r="AC146" s="12"/>
      <c r="AD146" s="12"/>
      <c r="AE146" s="12"/>
      <c r="AF146" s="16"/>
      <c r="AG146" s="16"/>
      <c r="AL146" s="3"/>
      <c r="AM146" s="3"/>
      <c r="AN146" s="3"/>
      <c r="AO146" s="3"/>
      <c r="AP146" s="3"/>
      <c r="AQ146" s="3"/>
    </row>
    <row r="147" spans="1:43" s="6" customFormat="1" ht="22.5" customHeight="1">
      <c r="A147" s="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2"/>
      <c r="AB147" s="12"/>
      <c r="AC147" s="12"/>
      <c r="AD147" s="12"/>
      <c r="AE147" s="12"/>
      <c r="AF147" s="16"/>
      <c r="AG147" s="16"/>
      <c r="AL147" s="3"/>
      <c r="AM147" s="3"/>
      <c r="AN147" s="3"/>
      <c r="AO147" s="3"/>
      <c r="AP147" s="3"/>
      <c r="AQ147" s="3"/>
    </row>
    <row r="148" spans="1:43" s="6" customFormat="1" ht="22.5" customHeight="1">
      <c r="A148" s="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2"/>
      <c r="AB148" s="12"/>
      <c r="AC148" s="12"/>
      <c r="AD148" s="12"/>
      <c r="AE148" s="12"/>
      <c r="AF148" s="16"/>
      <c r="AG148" s="16"/>
      <c r="AL148" s="3"/>
      <c r="AM148" s="3"/>
      <c r="AN148" s="3"/>
      <c r="AO148" s="3"/>
      <c r="AP148" s="3"/>
      <c r="AQ148" s="3"/>
    </row>
    <row r="149" spans="1:43" s="6" customFormat="1" ht="22.5" customHeight="1">
      <c r="A149" s="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2"/>
      <c r="AB149" s="12"/>
      <c r="AC149" s="12"/>
      <c r="AD149" s="12"/>
      <c r="AE149" s="12"/>
      <c r="AF149" s="16"/>
      <c r="AG149" s="16"/>
      <c r="AL149" s="3"/>
      <c r="AM149" s="3"/>
      <c r="AN149" s="3"/>
      <c r="AO149" s="3"/>
      <c r="AP149" s="3"/>
      <c r="AQ149" s="3"/>
    </row>
    <row r="150" spans="1:43" s="6" customFormat="1" ht="22.5" customHeight="1">
      <c r="A150" s="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2"/>
      <c r="AB150" s="12"/>
      <c r="AC150" s="12"/>
      <c r="AD150" s="12"/>
      <c r="AE150" s="12"/>
      <c r="AF150" s="16"/>
      <c r="AG150" s="16"/>
      <c r="AL150" s="3"/>
      <c r="AM150" s="3"/>
      <c r="AN150" s="3"/>
      <c r="AO150" s="3"/>
      <c r="AP150" s="3"/>
      <c r="AQ150" s="3"/>
    </row>
    <row r="151" spans="1:43" s="6" customFormat="1" ht="22.5" customHeight="1">
      <c r="A151" s="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2"/>
      <c r="AB151" s="12"/>
      <c r="AC151" s="12"/>
      <c r="AD151" s="12"/>
      <c r="AE151" s="12"/>
      <c r="AF151" s="16"/>
      <c r="AG151" s="16"/>
      <c r="AL151" s="3"/>
      <c r="AM151" s="3"/>
      <c r="AN151" s="3"/>
      <c r="AO151" s="3"/>
      <c r="AP151" s="3"/>
      <c r="AQ151" s="3"/>
    </row>
    <row r="152" spans="1:43" s="6" customFormat="1" ht="22.5" customHeight="1">
      <c r="A152" s="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2"/>
      <c r="AB152" s="12"/>
      <c r="AC152" s="12"/>
      <c r="AD152" s="12"/>
      <c r="AE152" s="12"/>
      <c r="AF152" s="16"/>
      <c r="AG152" s="16"/>
      <c r="AL152" s="3"/>
      <c r="AM152" s="3"/>
      <c r="AN152" s="3"/>
      <c r="AO152" s="3"/>
      <c r="AP152" s="3"/>
      <c r="AQ152" s="3"/>
    </row>
    <row r="153" spans="1:43" s="6" customFormat="1" ht="22.5" customHeight="1">
      <c r="A153" s="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2"/>
      <c r="AB153" s="12"/>
      <c r="AC153" s="12"/>
      <c r="AD153" s="12"/>
      <c r="AE153" s="12"/>
      <c r="AF153" s="16"/>
      <c r="AG153" s="16"/>
      <c r="AL153" s="3"/>
      <c r="AM153" s="3"/>
      <c r="AN153" s="3"/>
      <c r="AO153" s="3"/>
      <c r="AP153" s="3"/>
      <c r="AQ153" s="3"/>
    </row>
    <row r="154" spans="1:43" s="6" customFormat="1" ht="22.5" customHeight="1">
      <c r="A154" s="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2"/>
      <c r="AB154" s="12"/>
      <c r="AC154" s="12"/>
      <c r="AD154" s="12"/>
      <c r="AE154" s="12"/>
      <c r="AF154" s="16"/>
      <c r="AG154" s="16"/>
      <c r="AL154" s="3"/>
      <c r="AM154" s="3"/>
      <c r="AN154" s="3"/>
      <c r="AO154" s="3"/>
      <c r="AP154" s="3"/>
      <c r="AQ154" s="3"/>
    </row>
    <row r="155" spans="1:43" s="6" customFormat="1" ht="22.5" customHeight="1">
      <c r="A155" s="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2"/>
      <c r="AB155" s="12"/>
      <c r="AC155" s="12"/>
      <c r="AD155" s="12"/>
      <c r="AE155" s="12"/>
      <c r="AF155" s="16"/>
      <c r="AG155" s="16"/>
      <c r="AL155" s="3"/>
      <c r="AM155" s="3"/>
      <c r="AN155" s="3"/>
      <c r="AO155" s="3"/>
      <c r="AP155" s="3"/>
      <c r="AQ155" s="3"/>
    </row>
    <row r="156" spans="1:43" s="6" customFormat="1" ht="22.5" customHeight="1">
      <c r="A156" s="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2"/>
      <c r="AB156" s="12"/>
      <c r="AC156" s="12"/>
      <c r="AD156" s="12"/>
      <c r="AE156" s="12"/>
      <c r="AF156" s="16"/>
      <c r="AG156" s="16"/>
      <c r="AL156" s="3"/>
      <c r="AM156" s="3"/>
      <c r="AN156" s="3"/>
      <c r="AO156" s="3"/>
      <c r="AP156" s="3"/>
      <c r="AQ156" s="3"/>
    </row>
    <row r="157" spans="1:43" s="6" customFormat="1" ht="22.5" customHeight="1">
      <c r="A157" s="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2"/>
      <c r="AB157" s="12"/>
      <c r="AC157" s="12"/>
      <c r="AD157" s="12"/>
      <c r="AE157" s="12"/>
      <c r="AF157" s="16"/>
      <c r="AG157" s="16"/>
      <c r="AL157" s="3"/>
      <c r="AM157" s="3"/>
      <c r="AN157" s="3"/>
      <c r="AO157" s="3"/>
      <c r="AP157" s="3"/>
      <c r="AQ157" s="3"/>
    </row>
    <row r="158" spans="1:43" s="6" customFormat="1" ht="22.5" customHeight="1">
      <c r="A158" s="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2"/>
      <c r="AB158" s="12"/>
      <c r="AC158" s="12"/>
      <c r="AD158" s="12"/>
      <c r="AE158" s="12"/>
      <c r="AF158" s="16"/>
      <c r="AG158" s="16"/>
      <c r="AL158" s="3"/>
      <c r="AM158" s="3"/>
      <c r="AN158" s="3"/>
      <c r="AO158" s="3"/>
      <c r="AP158" s="3"/>
      <c r="AQ158" s="3"/>
    </row>
    <row r="159" spans="1:43" s="6" customFormat="1" ht="22.5" customHeight="1">
      <c r="A159" s="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2"/>
      <c r="AB159" s="12"/>
      <c r="AC159" s="12"/>
      <c r="AD159" s="12"/>
      <c r="AE159" s="12"/>
      <c r="AF159" s="16"/>
      <c r="AG159" s="16"/>
      <c r="AL159" s="3"/>
      <c r="AM159" s="3"/>
      <c r="AN159" s="3"/>
      <c r="AO159" s="3"/>
      <c r="AP159" s="3"/>
      <c r="AQ159" s="3"/>
    </row>
    <row r="160" spans="1:43" s="6" customFormat="1" ht="22.5" customHeight="1">
      <c r="A160" s="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2"/>
      <c r="AB160" s="12"/>
      <c r="AC160" s="12"/>
      <c r="AD160" s="12"/>
      <c r="AE160" s="12"/>
      <c r="AF160" s="16"/>
      <c r="AG160" s="16"/>
      <c r="AL160" s="3"/>
      <c r="AM160" s="3"/>
      <c r="AN160" s="3"/>
      <c r="AO160" s="3"/>
      <c r="AP160" s="3"/>
      <c r="AQ160" s="3"/>
    </row>
    <row r="161" spans="1:43" s="6" customFormat="1" ht="22.5" customHeight="1">
      <c r="A161" s="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2"/>
      <c r="AB161" s="12"/>
      <c r="AC161" s="12"/>
      <c r="AD161" s="12"/>
      <c r="AE161" s="12"/>
      <c r="AF161" s="16"/>
      <c r="AG161" s="16"/>
      <c r="AL161" s="3"/>
      <c r="AM161" s="3"/>
      <c r="AN161" s="3"/>
      <c r="AO161" s="3"/>
      <c r="AP161" s="3"/>
      <c r="AQ161" s="3"/>
    </row>
    <row r="162" spans="1:43" s="6" customFormat="1" ht="22.5" customHeight="1">
      <c r="A162" s="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2"/>
      <c r="AB162" s="12"/>
      <c r="AC162" s="12"/>
      <c r="AD162" s="12"/>
      <c r="AE162" s="12"/>
      <c r="AF162" s="16"/>
      <c r="AG162" s="16"/>
      <c r="AL162" s="3"/>
      <c r="AM162" s="3"/>
      <c r="AN162" s="3"/>
      <c r="AO162" s="3"/>
      <c r="AP162" s="3"/>
      <c r="AQ162" s="3"/>
    </row>
    <row r="163" spans="1:43" s="6" customFormat="1" ht="22.5" customHeight="1">
      <c r="A163" s="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2"/>
      <c r="AB163" s="12"/>
      <c r="AC163" s="12"/>
      <c r="AD163" s="12"/>
      <c r="AE163" s="12"/>
      <c r="AF163" s="16"/>
      <c r="AG163" s="16"/>
      <c r="AL163" s="3"/>
      <c r="AM163" s="3"/>
      <c r="AN163" s="3"/>
      <c r="AO163" s="3"/>
      <c r="AP163" s="3"/>
      <c r="AQ163" s="3"/>
    </row>
    <row r="164" spans="1:43" s="6" customFormat="1" ht="22.5" customHeight="1">
      <c r="A164" s="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2"/>
      <c r="AB164" s="12"/>
      <c r="AC164" s="12"/>
      <c r="AD164" s="12"/>
      <c r="AE164" s="12"/>
      <c r="AF164" s="16"/>
      <c r="AG164" s="16"/>
      <c r="AL164" s="3"/>
      <c r="AM164" s="3"/>
      <c r="AN164" s="3"/>
      <c r="AO164" s="3"/>
      <c r="AP164" s="3"/>
      <c r="AQ164" s="3"/>
    </row>
    <row r="165" spans="1:43" s="6" customFormat="1" ht="22.5" customHeight="1">
      <c r="A165" s="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2"/>
      <c r="AB165" s="12"/>
      <c r="AC165" s="12"/>
      <c r="AD165" s="12"/>
      <c r="AE165" s="12"/>
      <c r="AF165" s="16"/>
      <c r="AG165" s="16"/>
      <c r="AL165" s="3"/>
      <c r="AM165" s="3"/>
      <c r="AN165" s="3"/>
      <c r="AO165" s="3"/>
      <c r="AP165" s="3"/>
      <c r="AQ165" s="3"/>
    </row>
    <row r="166" spans="1:43" s="6" customFormat="1" ht="22.5" customHeight="1">
      <c r="A166" s="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2"/>
      <c r="AB166" s="12"/>
      <c r="AC166" s="12"/>
      <c r="AD166" s="12"/>
      <c r="AE166" s="12"/>
      <c r="AF166" s="16"/>
      <c r="AG166" s="16"/>
      <c r="AL166" s="3"/>
      <c r="AM166" s="3"/>
      <c r="AN166" s="3"/>
      <c r="AO166" s="3"/>
      <c r="AP166" s="3"/>
      <c r="AQ166" s="3"/>
    </row>
    <row r="167" spans="1:43" s="6" customFormat="1" ht="22.5" customHeight="1">
      <c r="A167" s="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2"/>
      <c r="AB167" s="12"/>
      <c r="AC167" s="12"/>
      <c r="AD167" s="12"/>
      <c r="AE167" s="12"/>
      <c r="AF167" s="16"/>
      <c r="AG167" s="16"/>
      <c r="AL167" s="3"/>
      <c r="AM167" s="3"/>
      <c r="AN167" s="3"/>
      <c r="AO167" s="3"/>
      <c r="AP167" s="3"/>
      <c r="AQ167" s="3"/>
    </row>
    <row r="168" spans="1:43" s="6" customFormat="1" ht="22.5" customHeight="1">
      <c r="A168" s="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2"/>
      <c r="AB168" s="12"/>
      <c r="AC168" s="12"/>
      <c r="AD168" s="12"/>
      <c r="AE168" s="12"/>
      <c r="AF168" s="16"/>
      <c r="AG168" s="16"/>
      <c r="AL168" s="3"/>
      <c r="AM168" s="3"/>
      <c r="AN168" s="3"/>
      <c r="AO168" s="3"/>
      <c r="AP168" s="3"/>
      <c r="AQ168" s="3"/>
    </row>
    <row r="169" spans="1:43" s="6" customFormat="1" ht="22.5" customHeight="1">
      <c r="A169" s="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2"/>
      <c r="AB169" s="12"/>
      <c r="AC169" s="12"/>
      <c r="AD169" s="12"/>
      <c r="AE169" s="12"/>
      <c r="AF169" s="16"/>
      <c r="AG169" s="16"/>
      <c r="AL169" s="3"/>
      <c r="AM169" s="3"/>
      <c r="AN169" s="3"/>
      <c r="AO169" s="3"/>
      <c r="AP169" s="3"/>
      <c r="AQ169" s="3"/>
    </row>
    <row r="170" spans="1:43" s="6" customFormat="1" ht="22.5" customHeight="1">
      <c r="A170" s="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2"/>
      <c r="AB170" s="12"/>
      <c r="AC170" s="12"/>
      <c r="AD170" s="12"/>
      <c r="AE170" s="12"/>
      <c r="AF170" s="16"/>
      <c r="AG170" s="16"/>
      <c r="AL170" s="3"/>
      <c r="AM170" s="3"/>
      <c r="AN170" s="3"/>
      <c r="AO170" s="3"/>
      <c r="AP170" s="3"/>
      <c r="AQ170" s="3"/>
    </row>
    <row r="171" spans="1:43" s="6" customFormat="1" ht="22.5" customHeight="1">
      <c r="A171" s="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2"/>
      <c r="AB171" s="12"/>
      <c r="AC171" s="12"/>
      <c r="AD171" s="12"/>
      <c r="AE171" s="12"/>
      <c r="AF171" s="16"/>
      <c r="AG171" s="16"/>
      <c r="AL171" s="3"/>
      <c r="AM171" s="3"/>
      <c r="AN171" s="3"/>
      <c r="AO171" s="3"/>
      <c r="AP171" s="3"/>
      <c r="AQ171" s="3"/>
    </row>
    <row r="172" spans="1:43" s="6" customFormat="1" ht="22.5" customHeight="1">
      <c r="A172" s="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2"/>
      <c r="AB172" s="12"/>
      <c r="AC172" s="12"/>
      <c r="AD172" s="12"/>
      <c r="AE172" s="12"/>
      <c r="AF172" s="16"/>
      <c r="AG172" s="16"/>
      <c r="AL172" s="3"/>
      <c r="AM172" s="3"/>
      <c r="AN172" s="3"/>
      <c r="AO172" s="3"/>
      <c r="AP172" s="3"/>
      <c r="AQ172" s="3"/>
    </row>
    <row r="173" spans="1:43" s="6" customFormat="1" ht="22.5" customHeight="1">
      <c r="A173" s="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2"/>
      <c r="AB173" s="12"/>
      <c r="AC173" s="12"/>
      <c r="AD173" s="12"/>
      <c r="AE173" s="12"/>
      <c r="AF173" s="16"/>
      <c r="AG173" s="16"/>
      <c r="AL173" s="3"/>
      <c r="AM173" s="3"/>
      <c r="AN173" s="3"/>
      <c r="AO173" s="3"/>
      <c r="AP173" s="3"/>
      <c r="AQ173" s="3"/>
    </row>
    <row r="174" spans="1:43" s="6" customFormat="1" ht="22.5" customHeight="1">
      <c r="A174" s="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2"/>
      <c r="AB174" s="12"/>
      <c r="AC174" s="12"/>
      <c r="AD174" s="12"/>
      <c r="AE174" s="12"/>
      <c r="AF174" s="16"/>
      <c r="AG174" s="16"/>
      <c r="AL174" s="3"/>
      <c r="AM174" s="3"/>
      <c r="AN174" s="3"/>
      <c r="AO174" s="3"/>
      <c r="AP174" s="3"/>
      <c r="AQ174" s="3"/>
    </row>
    <row r="175" spans="1:43" s="6" customFormat="1" ht="22.5" customHeight="1">
      <c r="A175" s="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2"/>
      <c r="AB175" s="12"/>
      <c r="AC175" s="12"/>
      <c r="AD175" s="12"/>
      <c r="AE175" s="12"/>
      <c r="AF175" s="16"/>
      <c r="AG175" s="16"/>
      <c r="AL175" s="3"/>
      <c r="AM175" s="3"/>
      <c r="AN175" s="3"/>
      <c r="AO175" s="3"/>
      <c r="AP175" s="3"/>
      <c r="AQ175" s="3"/>
    </row>
    <row r="176" spans="1:43" s="6" customFormat="1" ht="22.5" customHeight="1">
      <c r="A176" s="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2"/>
      <c r="AB176" s="12"/>
      <c r="AC176" s="12"/>
      <c r="AD176" s="12"/>
      <c r="AE176" s="12"/>
      <c r="AF176" s="16"/>
      <c r="AG176" s="16"/>
      <c r="AL176" s="3"/>
      <c r="AM176" s="3"/>
      <c r="AN176" s="3"/>
      <c r="AO176" s="3"/>
      <c r="AP176" s="3"/>
      <c r="AQ176" s="3"/>
    </row>
    <row r="177" spans="1:43" s="6" customFormat="1" ht="22.5" customHeight="1">
      <c r="A177" s="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2"/>
      <c r="AB177" s="12"/>
      <c r="AC177" s="12"/>
      <c r="AD177" s="12"/>
      <c r="AE177" s="12"/>
      <c r="AF177" s="16"/>
      <c r="AG177" s="16"/>
      <c r="AL177" s="3"/>
      <c r="AM177" s="3"/>
      <c r="AN177" s="3"/>
      <c r="AO177" s="3"/>
      <c r="AP177" s="3"/>
      <c r="AQ177" s="3"/>
    </row>
    <row r="178" spans="1:43" s="6" customFormat="1" ht="22.5" customHeight="1">
      <c r="A178" s="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2"/>
      <c r="AB178" s="12"/>
      <c r="AC178" s="12"/>
      <c r="AD178" s="12"/>
      <c r="AE178" s="12"/>
      <c r="AF178" s="16"/>
      <c r="AG178" s="16"/>
      <c r="AL178" s="3"/>
      <c r="AM178" s="3"/>
      <c r="AN178" s="3"/>
      <c r="AO178" s="3"/>
      <c r="AP178" s="3"/>
      <c r="AQ178" s="3"/>
    </row>
    <row r="179" spans="1:43" s="6" customFormat="1" ht="22.5" customHeight="1">
      <c r="A179" s="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2"/>
      <c r="AB179" s="12"/>
      <c r="AC179" s="12"/>
      <c r="AD179" s="12"/>
      <c r="AE179" s="12"/>
      <c r="AF179" s="16"/>
      <c r="AG179" s="16"/>
      <c r="AL179" s="3"/>
      <c r="AM179" s="3"/>
      <c r="AN179" s="3"/>
      <c r="AO179" s="3"/>
      <c r="AP179" s="3"/>
      <c r="AQ179" s="3"/>
    </row>
    <row r="180" spans="1:43" s="6" customFormat="1" ht="22.5" customHeight="1">
      <c r="A180" s="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2"/>
      <c r="AB180" s="12"/>
      <c r="AC180" s="12"/>
      <c r="AD180" s="12"/>
      <c r="AE180" s="12"/>
      <c r="AF180" s="16"/>
      <c r="AG180" s="16"/>
      <c r="AL180" s="3"/>
      <c r="AM180" s="3"/>
      <c r="AN180" s="3"/>
      <c r="AO180" s="3"/>
      <c r="AP180" s="3"/>
      <c r="AQ180" s="3"/>
    </row>
    <row r="181" spans="1:43" s="6" customFormat="1" ht="22.5" customHeight="1">
      <c r="A181" s="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2"/>
      <c r="AB181" s="12"/>
      <c r="AC181" s="12"/>
      <c r="AD181" s="12"/>
      <c r="AE181" s="12"/>
      <c r="AF181" s="16"/>
      <c r="AG181" s="16"/>
      <c r="AL181" s="3"/>
      <c r="AM181" s="3"/>
      <c r="AN181" s="3"/>
      <c r="AO181" s="3"/>
      <c r="AP181" s="3"/>
      <c r="AQ181" s="3"/>
    </row>
    <row r="182" spans="1:43" s="6" customFormat="1" ht="22.5" customHeight="1">
      <c r="A182" s="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2"/>
      <c r="AB182" s="12"/>
      <c r="AC182" s="12"/>
      <c r="AD182" s="12"/>
      <c r="AE182" s="12"/>
      <c r="AF182" s="16"/>
      <c r="AG182" s="16"/>
      <c r="AL182" s="3"/>
      <c r="AM182" s="3"/>
      <c r="AN182" s="3"/>
      <c r="AO182" s="3"/>
      <c r="AP182" s="3"/>
      <c r="AQ182" s="3"/>
    </row>
    <row r="183" spans="1:43" s="6" customFormat="1" ht="22.5" customHeight="1">
      <c r="A183" s="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2"/>
      <c r="AB183" s="12"/>
      <c r="AC183" s="12"/>
      <c r="AD183" s="12"/>
      <c r="AE183" s="12"/>
      <c r="AF183" s="16"/>
      <c r="AG183" s="16"/>
      <c r="AL183" s="3"/>
      <c r="AM183" s="3"/>
      <c r="AN183" s="3"/>
      <c r="AO183" s="3"/>
      <c r="AP183" s="3"/>
      <c r="AQ183" s="3"/>
    </row>
    <row r="184" spans="1:43" s="6" customFormat="1" ht="22.5" customHeight="1">
      <c r="A184" s="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2"/>
      <c r="AB184" s="12"/>
      <c r="AC184" s="12"/>
      <c r="AD184" s="12"/>
      <c r="AE184" s="12"/>
      <c r="AF184" s="16"/>
      <c r="AG184" s="16"/>
      <c r="AL184" s="3"/>
      <c r="AM184" s="3"/>
      <c r="AN184" s="3"/>
      <c r="AO184" s="3"/>
      <c r="AP184" s="3"/>
      <c r="AQ184" s="3"/>
    </row>
    <row r="185" spans="1:43" s="6" customFormat="1" ht="22.5" customHeight="1">
      <c r="A185" s="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2"/>
      <c r="AB185" s="12"/>
      <c r="AC185" s="12"/>
      <c r="AD185" s="12"/>
      <c r="AE185" s="12"/>
      <c r="AF185" s="16"/>
      <c r="AG185" s="16"/>
      <c r="AL185" s="3"/>
      <c r="AM185" s="3"/>
      <c r="AN185" s="3"/>
      <c r="AO185" s="3"/>
      <c r="AP185" s="3"/>
      <c r="AQ185" s="3"/>
    </row>
    <row r="186" spans="1:43" s="6" customFormat="1" ht="22.5" customHeight="1">
      <c r="A186" s="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2"/>
      <c r="AB186" s="12"/>
      <c r="AC186" s="12"/>
      <c r="AD186" s="12"/>
      <c r="AE186" s="12"/>
      <c r="AF186" s="16"/>
      <c r="AG186" s="16"/>
      <c r="AL186" s="3"/>
      <c r="AM186" s="3"/>
      <c r="AN186" s="3"/>
      <c r="AO186" s="3"/>
      <c r="AP186" s="3"/>
      <c r="AQ186" s="3"/>
    </row>
    <row r="187" spans="1:43" s="6" customFormat="1" ht="22.5" customHeight="1">
      <c r="A187" s="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2"/>
      <c r="AB187" s="12"/>
      <c r="AC187" s="12"/>
      <c r="AD187" s="12"/>
      <c r="AE187" s="12"/>
      <c r="AF187" s="16"/>
      <c r="AG187" s="16"/>
      <c r="AL187" s="3"/>
      <c r="AM187" s="3"/>
      <c r="AN187" s="3"/>
      <c r="AO187" s="3"/>
      <c r="AP187" s="3"/>
      <c r="AQ187" s="3"/>
    </row>
    <row r="188" spans="1:43" s="6" customFormat="1" ht="22.5" customHeight="1">
      <c r="A188" s="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2"/>
      <c r="AB188" s="12"/>
      <c r="AC188" s="12"/>
      <c r="AD188" s="12"/>
      <c r="AE188" s="12"/>
      <c r="AF188" s="16"/>
      <c r="AG188" s="16"/>
      <c r="AL188" s="3"/>
      <c r="AM188" s="3"/>
      <c r="AN188" s="3"/>
      <c r="AO188" s="3"/>
      <c r="AP188" s="3"/>
      <c r="AQ188" s="3"/>
    </row>
    <row r="189" spans="1:43" s="6" customFormat="1" ht="22.5" customHeight="1">
      <c r="A189" s="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2"/>
      <c r="AB189" s="12"/>
      <c r="AC189" s="12"/>
      <c r="AD189" s="12"/>
      <c r="AE189" s="12"/>
      <c r="AF189" s="16"/>
      <c r="AG189" s="16"/>
      <c r="AL189" s="3"/>
      <c r="AM189" s="3"/>
      <c r="AN189" s="3"/>
      <c r="AO189" s="3"/>
      <c r="AP189" s="3"/>
      <c r="AQ189" s="3"/>
    </row>
    <row r="190" spans="1:43" s="6" customFormat="1" ht="22.5" customHeight="1">
      <c r="A190" s="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2"/>
      <c r="AB190" s="12"/>
      <c r="AC190" s="12"/>
      <c r="AD190" s="12"/>
      <c r="AE190" s="12"/>
      <c r="AF190" s="16"/>
      <c r="AG190" s="16"/>
      <c r="AL190" s="3"/>
      <c r="AM190" s="3"/>
      <c r="AN190" s="3"/>
      <c r="AO190" s="3"/>
      <c r="AP190" s="3"/>
      <c r="AQ190" s="3"/>
    </row>
    <row r="191" spans="1:43" s="6" customFormat="1" ht="22.5" customHeight="1">
      <c r="A191" s="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2"/>
      <c r="AB191" s="12"/>
      <c r="AC191" s="12"/>
      <c r="AD191" s="12"/>
      <c r="AE191" s="12"/>
      <c r="AF191" s="16"/>
      <c r="AG191" s="16"/>
      <c r="AL191" s="3"/>
      <c r="AM191" s="3"/>
      <c r="AN191" s="3"/>
      <c r="AO191" s="3"/>
      <c r="AP191" s="3"/>
      <c r="AQ191" s="3"/>
    </row>
    <row r="192" spans="1:43" s="6" customFormat="1" ht="22.5" customHeight="1">
      <c r="A192" s="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2"/>
      <c r="AB192" s="12"/>
      <c r="AC192" s="12"/>
      <c r="AD192" s="12"/>
      <c r="AE192" s="12"/>
      <c r="AF192" s="16"/>
      <c r="AG192" s="16"/>
      <c r="AL192" s="3"/>
      <c r="AM192" s="3"/>
      <c r="AN192" s="3"/>
      <c r="AO192" s="3"/>
      <c r="AP192" s="3"/>
      <c r="AQ192" s="3"/>
    </row>
    <row r="193" spans="1:43" s="6" customFormat="1" ht="22.5" customHeight="1">
      <c r="A193" s="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2"/>
      <c r="AB193" s="12"/>
      <c r="AC193" s="12"/>
      <c r="AD193" s="12"/>
      <c r="AE193" s="12"/>
      <c r="AF193" s="16"/>
      <c r="AG193" s="16"/>
      <c r="AL193" s="3"/>
      <c r="AM193" s="3"/>
      <c r="AN193" s="3"/>
      <c r="AO193" s="3"/>
      <c r="AP193" s="3"/>
      <c r="AQ193" s="3"/>
    </row>
    <row r="194" spans="1:43" s="6" customFormat="1" ht="22.5" customHeight="1">
      <c r="A194" s="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2"/>
      <c r="AB194" s="12"/>
      <c r="AC194" s="12"/>
      <c r="AD194" s="12"/>
      <c r="AE194" s="12"/>
      <c r="AF194" s="16"/>
      <c r="AG194" s="16"/>
      <c r="AL194" s="3"/>
      <c r="AM194" s="3"/>
      <c r="AN194" s="3"/>
      <c r="AO194" s="3"/>
      <c r="AP194" s="3"/>
      <c r="AQ194" s="3"/>
    </row>
    <row r="195" spans="1:43" s="6" customFormat="1" ht="22.5" customHeight="1">
      <c r="A195" s="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2"/>
      <c r="AB195" s="12"/>
      <c r="AC195" s="12"/>
      <c r="AD195" s="12"/>
      <c r="AE195" s="12"/>
      <c r="AF195" s="16"/>
      <c r="AG195" s="16"/>
      <c r="AL195" s="3"/>
      <c r="AM195" s="3"/>
      <c r="AN195" s="3"/>
      <c r="AO195" s="3"/>
      <c r="AP195" s="3"/>
      <c r="AQ195" s="3"/>
    </row>
    <row r="196" spans="1:43" s="6" customFormat="1" ht="22.5" customHeight="1">
      <c r="A196" s="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2"/>
      <c r="AB196" s="12"/>
      <c r="AC196" s="12"/>
      <c r="AD196" s="12"/>
      <c r="AE196" s="12"/>
      <c r="AF196" s="16"/>
      <c r="AG196" s="16"/>
      <c r="AL196" s="3"/>
      <c r="AM196" s="3"/>
      <c r="AN196" s="3"/>
      <c r="AO196" s="3"/>
      <c r="AP196" s="3"/>
      <c r="AQ196" s="3"/>
    </row>
    <row r="197" spans="1:43" s="6" customFormat="1" ht="17.25" customHeight="1">
      <c r="A197" s="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2"/>
      <c r="AB197" s="12"/>
      <c r="AC197" s="12"/>
      <c r="AD197" s="12"/>
      <c r="AE197" s="12"/>
      <c r="AF197" s="16"/>
      <c r="AG197" s="16"/>
      <c r="AL197" s="3"/>
      <c r="AM197" s="3"/>
      <c r="AN197" s="3"/>
      <c r="AO197" s="3"/>
      <c r="AP197" s="3"/>
      <c r="AQ197" s="3"/>
    </row>
    <row r="198" spans="1:43" s="6" customFormat="1" ht="17.25" customHeight="1">
      <c r="A198" s="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2"/>
      <c r="AB198" s="12"/>
      <c r="AC198" s="12"/>
      <c r="AD198" s="12"/>
      <c r="AE198" s="12"/>
      <c r="AF198" s="16"/>
      <c r="AG198" s="16"/>
      <c r="AL198" s="3"/>
      <c r="AM198" s="3"/>
      <c r="AN198" s="3"/>
      <c r="AO198" s="3"/>
      <c r="AP198" s="3"/>
      <c r="AQ198" s="3"/>
    </row>
    <row r="199" spans="1:43" s="6" customFormat="1" ht="17.25" customHeight="1">
      <c r="A199" s="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2"/>
      <c r="AB199" s="12"/>
      <c r="AC199" s="12"/>
      <c r="AD199" s="12"/>
      <c r="AE199" s="12"/>
      <c r="AF199" s="16"/>
      <c r="AG199" s="16"/>
      <c r="AL199" s="3"/>
      <c r="AM199" s="3"/>
      <c r="AN199" s="3"/>
      <c r="AO199" s="3"/>
      <c r="AP199" s="3"/>
      <c r="AQ199" s="3"/>
    </row>
    <row r="200" spans="1:43" s="6" customFormat="1" ht="17.25" customHeight="1">
      <c r="A200" s="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2"/>
      <c r="AB200" s="12"/>
      <c r="AC200" s="12"/>
      <c r="AD200" s="12"/>
      <c r="AE200" s="12"/>
      <c r="AF200" s="16"/>
      <c r="AG200" s="16"/>
      <c r="AL200" s="3"/>
      <c r="AM200" s="3"/>
      <c r="AN200" s="3"/>
      <c r="AO200" s="3"/>
      <c r="AP200" s="3"/>
      <c r="AQ200" s="3"/>
    </row>
    <row r="201" spans="1:43" s="6" customFormat="1" ht="17.25" customHeight="1">
      <c r="A201" s="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2"/>
      <c r="AB201" s="12"/>
      <c r="AC201" s="12"/>
      <c r="AD201" s="12"/>
      <c r="AE201" s="12"/>
      <c r="AF201" s="16"/>
      <c r="AG201" s="16"/>
      <c r="AL201" s="3"/>
      <c r="AM201" s="3"/>
      <c r="AN201" s="3"/>
      <c r="AO201" s="3"/>
      <c r="AP201" s="3"/>
      <c r="AQ201" s="3"/>
    </row>
    <row r="202" spans="1:43" s="6" customFormat="1" ht="17.25" customHeight="1">
      <c r="A202" s="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2"/>
      <c r="AB202" s="12"/>
      <c r="AC202" s="12"/>
      <c r="AD202" s="12"/>
      <c r="AE202" s="12"/>
      <c r="AF202" s="16"/>
      <c r="AG202" s="16"/>
      <c r="AL202" s="3"/>
      <c r="AM202" s="3"/>
      <c r="AN202" s="3"/>
      <c r="AO202" s="3"/>
      <c r="AP202" s="3"/>
      <c r="AQ202" s="3"/>
    </row>
    <row r="203" spans="1:43" s="6" customFormat="1" ht="17.25" customHeight="1">
      <c r="A203" s="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2"/>
      <c r="AB203" s="12"/>
      <c r="AC203" s="12"/>
      <c r="AD203" s="12"/>
      <c r="AE203" s="12"/>
      <c r="AF203" s="16"/>
      <c r="AG203" s="16"/>
      <c r="AL203" s="3"/>
      <c r="AM203" s="3"/>
      <c r="AN203" s="3"/>
      <c r="AO203" s="3"/>
      <c r="AP203" s="3"/>
      <c r="AQ203" s="3"/>
    </row>
    <row r="204" spans="1:43" s="6" customFormat="1" ht="17.25" customHeight="1">
      <c r="A204" s="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2"/>
      <c r="AB204" s="12"/>
      <c r="AC204" s="12"/>
      <c r="AD204" s="12"/>
      <c r="AE204" s="12"/>
      <c r="AF204" s="16"/>
      <c r="AG204" s="16"/>
      <c r="AL204" s="3"/>
      <c r="AM204" s="3"/>
      <c r="AN204" s="3"/>
      <c r="AO204" s="3"/>
      <c r="AP204" s="3"/>
      <c r="AQ204" s="3"/>
    </row>
    <row r="205" spans="1:43" s="6" customFormat="1" ht="17.25" customHeight="1">
      <c r="A205" s="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2"/>
      <c r="AB205" s="12"/>
      <c r="AC205" s="12"/>
      <c r="AD205" s="12"/>
      <c r="AE205" s="12"/>
      <c r="AF205" s="16"/>
      <c r="AG205" s="16"/>
      <c r="AL205" s="3"/>
      <c r="AM205" s="3"/>
      <c r="AN205" s="3"/>
      <c r="AO205" s="3"/>
      <c r="AP205" s="3"/>
      <c r="AQ205" s="3"/>
    </row>
    <row r="206" spans="1:43" s="6" customFormat="1" ht="17.25" customHeight="1">
      <c r="A206" s="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2"/>
      <c r="AB206" s="12"/>
      <c r="AC206" s="12"/>
      <c r="AD206" s="12"/>
      <c r="AE206" s="12"/>
      <c r="AF206" s="16"/>
      <c r="AG206" s="16"/>
      <c r="AL206" s="3"/>
      <c r="AM206" s="3"/>
      <c r="AN206" s="3"/>
      <c r="AO206" s="3"/>
      <c r="AP206" s="3"/>
      <c r="AQ206" s="3"/>
    </row>
    <row r="207" spans="1:43" s="6" customFormat="1" ht="17.25" customHeight="1">
      <c r="A207" s="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2"/>
      <c r="AB207" s="12"/>
      <c r="AC207" s="12"/>
      <c r="AD207" s="12"/>
      <c r="AE207" s="12"/>
      <c r="AF207" s="16"/>
      <c r="AG207" s="16"/>
      <c r="AL207" s="3"/>
      <c r="AM207" s="3"/>
      <c r="AN207" s="3"/>
      <c r="AO207" s="3"/>
      <c r="AP207" s="3"/>
      <c r="AQ207" s="3"/>
    </row>
    <row r="208" spans="1:43" s="6" customFormat="1" ht="17.25" customHeight="1">
      <c r="A208" s="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2"/>
      <c r="AB208" s="12"/>
      <c r="AC208" s="12"/>
      <c r="AD208" s="12"/>
      <c r="AE208" s="12"/>
      <c r="AF208" s="16"/>
      <c r="AG208" s="16"/>
      <c r="AL208" s="3"/>
      <c r="AM208" s="3"/>
      <c r="AN208" s="3"/>
      <c r="AO208" s="3"/>
      <c r="AP208" s="3"/>
      <c r="AQ208" s="3"/>
    </row>
    <row r="209" spans="1:43" s="6" customFormat="1" ht="17.25" customHeight="1">
      <c r="A209" s="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2"/>
      <c r="AB209" s="12"/>
      <c r="AC209" s="12"/>
      <c r="AD209" s="12"/>
      <c r="AE209" s="12"/>
      <c r="AF209" s="16"/>
      <c r="AG209" s="16"/>
      <c r="AL209" s="3"/>
      <c r="AM209" s="3"/>
      <c r="AN209" s="3"/>
      <c r="AO209" s="3"/>
      <c r="AP209" s="3"/>
      <c r="AQ209" s="3"/>
    </row>
    <row r="210" spans="1:43" s="6" customFormat="1" ht="17.25" customHeight="1">
      <c r="A210" s="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2"/>
      <c r="AB210" s="12"/>
      <c r="AC210" s="12"/>
      <c r="AD210" s="12"/>
      <c r="AE210" s="12"/>
      <c r="AF210" s="16"/>
      <c r="AG210" s="16"/>
      <c r="AL210" s="3"/>
      <c r="AM210" s="3"/>
      <c r="AN210" s="3"/>
      <c r="AO210" s="3"/>
      <c r="AP210" s="3"/>
      <c r="AQ210" s="3"/>
    </row>
    <row r="211" spans="1:43" s="6" customFormat="1" ht="17.25" customHeight="1">
      <c r="A211" s="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2"/>
      <c r="AB211" s="12"/>
      <c r="AC211" s="12"/>
      <c r="AD211" s="12"/>
      <c r="AE211" s="12"/>
      <c r="AF211" s="16"/>
      <c r="AG211" s="16"/>
      <c r="AL211" s="3"/>
      <c r="AM211" s="3"/>
      <c r="AN211" s="3"/>
      <c r="AO211" s="3"/>
      <c r="AP211" s="3"/>
      <c r="AQ211" s="3"/>
    </row>
    <row r="212" spans="1:43" s="6" customFormat="1" ht="17.25" customHeight="1">
      <c r="A212" s="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2"/>
      <c r="AB212" s="12"/>
      <c r="AC212" s="12"/>
      <c r="AD212" s="12"/>
      <c r="AE212" s="12"/>
      <c r="AF212" s="16"/>
      <c r="AG212" s="16"/>
      <c r="AL212" s="3"/>
      <c r="AM212" s="3"/>
      <c r="AN212" s="3"/>
      <c r="AO212" s="3"/>
      <c r="AP212" s="3"/>
      <c r="AQ212" s="3"/>
    </row>
    <row r="213" spans="1:43" s="6" customFormat="1" ht="17.25" customHeight="1">
      <c r="A213" s="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2"/>
      <c r="AB213" s="12"/>
      <c r="AC213" s="12"/>
      <c r="AD213" s="12"/>
      <c r="AE213" s="12"/>
      <c r="AF213" s="16"/>
      <c r="AG213" s="16"/>
      <c r="AL213" s="3"/>
      <c r="AM213" s="3"/>
      <c r="AN213" s="3"/>
      <c r="AO213" s="3"/>
      <c r="AP213" s="3"/>
      <c r="AQ213" s="3"/>
    </row>
    <row r="214" spans="1:43" s="6" customFormat="1" ht="17.25" customHeight="1">
      <c r="A214" s="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2"/>
      <c r="AB214" s="12"/>
      <c r="AC214" s="12"/>
      <c r="AD214" s="12"/>
      <c r="AE214" s="12"/>
      <c r="AF214" s="16"/>
      <c r="AG214" s="16"/>
      <c r="AL214" s="3"/>
      <c r="AM214" s="3"/>
      <c r="AN214" s="3"/>
      <c r="AO214" s="3"/>
      <c r="AP214" s="3"/>
      <c r="AQ214" s="3"/>
    </row>
    <row r="215" spans="1:43" s="6" customFormat="1" ht="17.25" customHeight="1">
      <c r="A215" s="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2"/>
      <c r="AB215" s="12"/>
      <c r="AC215" s="12"/>
      <c r="AD215" s="12"/>
      <c r="AE215" s="12"/>
      <c r="AF215" s="16"/>
      <c r="AG215" s="16"/>
      <c r="AL215" s="3"/>
      <c r="AM215" s="3"/>
      <c r="AN215" s="3"/>
      <c r="AO215" s="3"/>
      <c r="AP215" s="3"/>
      <c r="AQ215" s="3"/>
    </row>
    <row r="216" spans="1:43" s="6" customFormat="1" ht="17.25" customHeight="1">
      <c r="A216" s="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2"/>
      <c r="AB216" s="12"/>
      <c r="AC216" s="12"/>
      <c r="AD216" s="12"/>
      <c r="AE216" s="12"/>
      <c r="AF216" s="16"/>
      <c r="AG216" s="16"/>
      <c r="AL216" s="3"/>
      <c r="AM216" s="3"/>
      <c r="AN216" s="3"/>
      <c r="AO216" s="3"/>
      <c r="AP216" s="3"/>
      <c r="AQ216" s="3"/>
    </row>
    <row r="217" spans="1:43" s="6" customFormat="1" ht="17.25" customHeight="1">
      <c r="A217" s="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2"/>
      <c r="AB217" s="12"/>
      <c r="AC217" s="12"/>
      <c r="AD217" s="12"/>
      <c r="AE217" s="12"/>
      <c r="AF217" s="16"/>
      <c r="AG217" s="16"/>
      <c r="AL217" s="3"/>
      <c r="AM217" s="3"/>
      <c r="AN217" s="3"/>
      <c r="AO217" s="3"/>
      <c r="AP217" s="3"/>
      <c r="AQ217" s="3"/>
    </row>
    <row r="218" spans="1:43" s="6" customFormat="1" ht="17.25" customHeight="1">
      <c r="A218" s="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2"/>
      <c r="AB218" s="12"/>
      <c r="AC218" s="12"/>
      <c r="AD218" s="12"/>
      <c r="AE218" s="12"/>
      <c r="AF218" s="16"/>
      <c r="AG218" s="16"/>
      <c r="AL218" s="3"/>
      <c r="AM218" s="3"/>
      <c r="AN218" s="3"/>
      <c r="AO218" s="3"/>
      <c r="AP218" s="3"/>
      <c r="AQ218" s="3"/>
    </row>
    <row r="219" spans="1:43" s="6" customFormat="1" ht="17.25" customHeight="1">
      <c r="A219" s="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2"/>
      <c r="AB219" s="12"/>
      <c r="AC219" s="12"/>
      <c r="AD219" s="12"/>
      <c r="AE219" s="12"/>
      <c r="AF219" s="16"/>
      <c r="AG219" s="16"/>
      <c r="AL219" s="3"/>
      <c r="AM219" s="3"/>
      <c r="AN219" s="3"/>
      <c r="AO219" s="3"/>
      <c r="AP219" s="3"/>
      <c r="AQ219" s="3"/>
    </row>
    <row r="220" spans="1:43" s="6" customFormat="1" ht="17.25" customHeight="1">
      <c r="A220" s="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2"/>
      <c r="AB220" s="12"/>
      <c r="AC220" s="12"/>
      <c r="AD220" s="12"/>
      <c r="AE220" s="12"/>
      <c r="AF220" s="16"/>
      <c r="AG220" s="16"/>
      <c r="AL220" s="3"/>
      <c r="AM220" s="3"/>
      <c r="AN220" s="3"/>
      <c r="AO220" s="3"/>
      <c r="AP220" s="3"/>
      <c r="AQ220" s="3"/>
    </row>
    <row r="221" spans="1:43" s="6" customFormat="1" ht="17.25" customHeight="1">
      <c r="A221" s="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2"/>
      <c r="AB221" s="12"/>
      <c r="AC221" s="12"/>
      <c r="AD221" s="12"/>
      <c r="AE221" s="12"/>
      <c r="AF221" s="16"/>
      <c r="AG221" s="16"/>
      <c r="AL221" s="3"/>
      <c r="AM221" s="3"/>
      <c r="AN221" s="3"/>
      <c r="AO221" s="3"/>
      <c r="AP221" s="3"/>
      <c r="AQ221" s="3"/>
    </row>
    <row r="222" spans="1:43" s="6" customFormat="1" ht="17.25" customHeight="1">
      <c r="A222" s="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2"/>
      <c r="AB222" s="12"/>
      <c r="AC222" s="12"/>
      <c r="AD222" s="12"/>
      <c r="AE222" s="12"/>
      <c r="AF222" s="16"/>
      <c r="AG222" s="16"/>
      <c r="AL222" s="3"/>
      <c r="AM222" s="3"/>
      <c r="AN222" s="3"/>
      <c r="AO222" s="3"/>
      <c r="AP222" s="3"/>
      <c r="AQ222" s="3"/>
    </row>
    <row r="223" spans="1:43" s="6" customFormat="1">
      <c r="A223" s="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2"/>
      <c r="AB223" s="12"/>
      <c r="AC223" s="12"/>
      <c r="AD223" s="12"/>
      <c r="AE223" s="12"/>
      <c r="AF223" s="16"/>
      <c r="AG223" s="16"/>
      <c r="AL223" s="3"/>
      <c r="AM223" s="3"/>
      <c r="AN223" s="3"/>
      <c r="AO223" s="3"/>
      <c r="AP223" s="3"/>
      <c r="AQ223" s="3"/>
    </row>
    <row r="224" spans="1:43" s="6" customFormat="1">
      <c r="A224" s="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2"/>
      <c r="AB224" s="12"/>
      <c r="AC224" s="12"/>
      <c r="AD224" s="12"/>
      <c r="AE224" s="12"/>
      <c r="AF224" s="16"/>
      <c r="AG224" s="16"/>
      <c r="AL224" s="3"/>
      <c r="AM224" s="3"/>
      <c r="AN224" s="3"/>
      <c r="AO224" s="3"/>
      <c r="AP224" s="3"/>
      <c r="AQ224" s="3"/>
    </row>
    <row r="225" spans="1:43" s="6" customFormat="1">
      <c r="A225" s="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2"/>
      <c r="AB225" s="12"/>
      <c r="AC225" s="12"/>
      <c r="AD225" s="12"/>
      <c r="AE225" s="12"/>
      <c r="AF225" s="16"/>
      <c r="AG225" s="16"/>
      <c r="AL225" s="3"/>
      <c r="AM225" s="3"/>
      <c r="AN225" s="3"/>
      <c r="AO225" s="3"/>
      <c r="AP225" s="3"/>
      <c r="AQ225" s="3"/>
    </row>
    <row r="226" spans="1:43" s="6" customFormat="1">
      <c r="A226" s="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2"/>
      <c r="AB226" s="12"/>
      <c r="AC226" s="12"/>
      <c r="AD226" s="12"/>
      <c r="AE226" s="12"/>
      <c r="AF226" s="16"/>
      <c r="AG226" s="16"/>
      <c r="AL226" s="3"/>
      <c r="AM226" s="3"/>
      <c r="AN226" s="3"/>
      <c r="AO226" s="3"/>
      <c r="AP226" s="3"/>
      <c r="AQ226" s="3"/>
    </row>
    <row r="227" spans="1:43" s="6" customFormat="1">
      <c r="A227" s="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2"/>
      <c r="AB227" s="12"/>
      <c r="AC227" s="12"/>
      <c r="AD227" s="12"/>
      <c r="AE227" s="12"/>
      <c r="AF227" s="16"/>
      <c r="AG227" s="16"/>
      <c r="AL227" s="3"/>
      <c r="AM227" s="3"/>
      <c r="AN227" s="3"/>
      <c r="AO227" s="3"/>
      <c r="AP227" s="3"/>
      <c r="AQ227" s="3"/>
    </row>
    <row r="228" spans="1:43" s="6" customFormat="1">
      <c r="A228" s="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2"/>
      <c r="AB228" s="12"/>
      <c r="AC228" s="12"/>
      <c r="AD228" s="12"/>
      <c r="AE228" s="12"/>
      <c r="AF228" s="16"/>
      <c r="AG228" s="16"/>
      <c r="AL228" s="3"/>
      <c r="AM228" s="3"/>
      <c r="AN228" s="3"/>
      <c r="AO228" s="3"/>
      <c r="AP228" s="3"/>
      <c r="AQ228" s="3"/>
    </row>
    <row r="229" spans="1:43" s="6" customFormat="1">
      <c r="A229" s="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2"/>
      <c r="AB229" s="12"/>
      <c r="AC229" s="12"/>
      <c r="AD229" s="12"/>
      <c r="AE229" s="12"/>
      <c r="AF229" s="16"/>
      <c r="AG229" s="16"/>
      <c r="AL229" s="3"/>
      <c r="AM229" s="3"/>
      <c r="AN229" s="3"/>
      <c r="AO229" s="3"/>
      <c r="AP229" s="3"/>
      <c r="AQ229" s="3"/>
    </row>
    <row r="230" spans="1:43" s="6" customFormat="1">
      <c r="A230" s="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2"/>
      <c r="AB230" s="12"/>
      <c r="AC230" s="12"/>
      <c r="AD230" s="12"/>
      <c r="AE230" s="12"/>
      <c r="AF230" s="16"/>
      <c r="AG230" s="16"/>
      <c r="AL230" s="3"/>
      <c r="AM230" s="3"/>
      <c r="AN230" s="3"/>
      <c r="AO230" s="3"/>
      <c r="AP230" s="3"/>
      <c r="AQ230" s="3"/>
    </row>
    <row r="231" spans="1:43" s="6" customFormat="1">
      <c r="A231" s="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2"/>
      <c r="AB231" s="12"/>
      <c r="AC231" s="12"/>
      <c r="AD231" s="12"/>
      <c r="AE231" s="12"/>
      <c r="AF231" s="16"/>
      <c r="AG231" s="16"/>
      <c r="AL231" s="3"/>
      <c r="AM231" s="3"/>
      <c r="AN231" s="3"/>
      <c r="AO231" s="3"/>
      <c r="AP231" s="3"/>
      <c r="AQ231" s="3"/>
    </row>
    <row r="232" spans="1:43" s="6" customFormat="1">
      <c r="A232" s="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2"/>
      <c r="AB232" s="12"/>
      <c r="AC232" s="12"/>
      <c r="AD232" s="12"/>
      <c r="AE232" s="12"/>
      <c r="AF232" s="16"/>
      <c r="AG232" s="16"/>
      <c r="AL232" s="3"/>
      <c r="AM232" s="3"/>
      <c r="AN232" s="3"/>
      <c r="AO232" s="3"/>
      <c r="AP232" s="3"/>
      <c r="AQ232" s="3"/>
    </row>
    <row r="233" spans="1:43" s="6" customFormat="1">
      <c r="A233" s="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2"/>
      <c r="AB233" s="12"/>
      <c r="AC233" s="12"/>
      <c r="AD233" s="12"/>
      <c r="AE233" s="12"/>
      <c r="AF233" s="16"/>
      <c r="AG233" s="16"/>
      <c r="AL233" s="3"/>
      <c r="AM233" s="3"/>
      <c r="AN233" s="3"/>
      <c r="AO233" s="3"/>
      <c r="AP233" s="3"/>
      <c r="AQ233" s="3"/>
    </row>
    <row r="234" spans="1:43" s="6" customFormat="1">
      <c r="A234" s="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2"/>
      <c r="AB234" s="12"/>
      <c r="AC234" s="12"/>
      <c r="AD234" s="12"/>
      <c r="AE234" s="12"/>
      <c r="AF234" s="16"/>
      <c r="AG234" s="16"/>
      <c r="AL234" s="3"/>
      <c r="AM234" s="3"/>
      <c r="AN234" s="3"/>
      <c r="AO234" s="3"/>
      <c r="AP234" s="3"/>
      <c r="AQ234" s="3"/>
    </row>
    <row r="235" spans="1:43" s="6" customFormat="1">
      <c r="A235" s="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2"/>
      <c r="AB235" s="12"/>
      <c r="AC235" s="12"/>
      <c r="AD235" s="12"/>
      <c r="AE235" s="12"/>
      <c r="AF235" s="16"/>
      <c r="AG235" s="16"/>
      <c r="AL235" s="3"/>
      <c r="AM235" s="3"/>
      <c r="AN235" s="3"/>
      <c r="AO235" s="3"/>
      <c r="AP235" s="3"/>
      <c r="AQ235" s="3"/>
    </row>
    <row r="236" spans="1:43" s="6" customFormat="1">
      <c r="A236" s="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2"/>
      <c r="AB236" s="12"/>
      <c r="AC236" s="12"/>
      <c r="AD236" s="12"/>
      <c r="AE236" s="12"/>
      <c r="AF236" s="16"/>
      <c r="AG236" s="16"/>
      <c r="AL236" s="3"/>
      <c r="AM236" s="3"/>
      <c r="AN236" s="3"/>
      <c r="AO236" s="3"/>
      <c r="AP236" s="3"/>
      <c r="AQ236" s="3"/>
    </row>
    <row r="237" spans="1:43" s="6" customFormat="1">
      <c r="A237" s="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2"/>
      <c r="AB237" s="12"/>
      <c r="AC237" s="12"/>
      <c r="AD237" s="12"/>
      <c r="AE237" s="12"/>
      <c r="AF237" s="16"/>
      <c r="AG237" s="16"/>
      <c r="AL237" s="3"/>
      <c r="AM237" s="3"/>
      <c r="AN237" s="3"/>
      <c r="AO237" s="3"/>
      <c r="AP237" s="3"/>
      <c r="AQ237" s="3"/>
    </row>
    <row r="238" spans="1:43" s="6" customFormat="1">
      <c r="A238" s="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2"/>
      <c r="AB238" s="12"/>
      <c r="AC238" s="12"/>
      <c r="AD238" s="12"/>
      <c r="AE238" s="12"/>
      <c r="AF238" s="16"/>
      <c r="AG238" s="16"/>
      <c r="AL238" s="3"/>
      <c r="AM238" s="3"/>
      <c r="AN238" s="3"/>
      <c r="AO238" s="3"/>
      <c r="AP238" s="3"/>
      <c r="AQ238" s="3"/>
    </row>
    <row r="239" spans="1:43" s="6" customFormat="1">
      <c r="A239" s="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2"/>
      <c r="AB239" s="12"/>
      <c r="AC239" s="12"/>
      <c r="AD239" s="12"/>
      <c r="AE239" s="12"/>
      <c r="AF239" s="16"/>
      <c r="AG239" s="16"/>
      <c r="AL239" s="3"/>
      <c r="AM239" s="3"/>
      <c r="AN239" s="3"/>
      <c r="AO239" s="3"/>
      <c r="AP239" s="3"/>
      <c r="AQ239" s="3"/>
    </row>
    <row r="240" spans="1:43" s="6" customFormat="1">
      <c r="A240" s="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2"/>
      <c r="AB240" s="12"/>
      <c r="AC240" s="12"/>
      <c r="AD240" s="12"/>
      <c r="AE240" s="12"/>
      <c r="AF240" s="16"/>
      <c r="AG240" s="16"/>
      <c r="AL240" s="3"/>
      <c r="AM240" s="3"/>
      <c r="AN240" s="3"/>
      <c r="AO240" s="3"/>
      <c r="AP240" s="3"/>
      <c r="AQ240" s="3"/>
    </row>
    <row r="241" spans="1:43" s="6" customFormat="1">
      <c r="A241" s="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2"/>
      <c r="AB241" s="12"/>
      <c r="AC241" s="12"/>
      <c r="AD241" s="12"/>
      <c r="AE241" s="12"/>
      <c r="AF241" s="16"/>
      <c r="AG241" s="16"/>
      <c r="AL241" s="3"/>
      <c r="AM241" s="3"/>
      <c r="AN241" s="3"/>
      <c r="AO241" s="3"/>
      <c r="AP241" s="3"/>
      <c r="AQ241" s="3"/>
    </row>
    <row r="242" spans="1:43" s="6" customFormat="1">
      <c r="A242" s="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2"/>
      <c r="AB242" s="12"/>
      <c r="AC242" s="12"/>
      <c r="AD242" s="12"/>
      <c r="AE242" s="12"/>
      <c r="AF242" s="16"/>
      <c r="AG242" s="16"/>
      <c r="AL242" s="3"/>
      <c r="AM242" s="3"/>
      <c r="AN242" s="3"/>
      <c r="AO242" s="3"/>
      <c r="AP242" s="3"/>
      <c r="AQ242" s="3"/>
    </row>
    <row r="243" spans="1:43" s="6" customFormat="1">
      <c r="A243" s="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2"/>
      <c r="AB243" s="12"/>
      <c r="AC243" s="12"/>
      <c r="AD243" s="12"/>
      <c r="AE243" s="12"/>
      <c r="AF243" s="16"/>
      <c r="AG243" s="16"/>
      <c r="AL243" s="3"/>
      <c r="AM243" s="3"/>
      <c r="AN243" s="3"/>
      <c r="AO243" s="3"/>
      <c r="AP243" s="3"/>
      <c r="AQ243" s="3"/>
    </row>
    <row r="244" spans="1:43" s="6" customFormat="1">
      <c r="A244" s="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2"/>
      <c r="AB244" s="12"/>
      <c r="AC244" s="12"/>
      <c r="AD244" s="12"/>
      <c r="AE244" s="12"/>
      <c r="AF244" s="16"/>
      <c r="AG244" s="16"/>
      <c r="AL244" s="3"/>
      <c r="AM244" s="3"/>
      <c r="AN244" s="3"/>
      <c r="AO244" s="3"/>
      <c r="AP244" s="3"/>
      <c r="AQ244" s="3"/>
    </row>
    <row r="245" spans="1:43" s="6" customFormat="1">
      <c r="A245" s="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2"/>
      <c r="AB245" s="12"/>
      <c r="AC245" s="12"/>
      <c r="AD245" s="12"/>
      <c r="AE245" s="12"/>
      <c r="AF245" s="16"/>
      <c r="AG245" s="16"/>
      <c r="AL245" s="3"/>
      <c r="AM245" s="3"/>
      <c r="AN245" s="3"/>
      <c r="AO245" s="3"/>
      <c r="AP245" s="3"/>
      <c r="AQ245" s="3"/>
    </row>
    <row r="246" spans="1:43" s="6" customFormat="1">
      <c r="A246" s="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2"/>
      <c r="AB246" s="12"/>
      <c r="AC246" s="12"/>
      <c r="AD246" s="12"/>
      <c r="AE246" s="12"/>
      <c r="AF246" s="16"/>
      <c r="AG246" s="16"/>
      <c r="AL246" s="3"/>
      <c r="AM246" s="3"/>
      <c r="AN246" s="3"/>
      <c r="AO246" s="3"/>
      <c r="AP246" s="3"/>
      <c r="AQ246" s="3"/>
    </row>
    <row r="247" spans="1:43" s="6" customFormat="1">
      <c r="A247" s="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2"/>
      <c r="AB247" s="12"/>
      <c r="AC247" s="12"/>
      <c r="AD247" s="12"/>
      <c r="AE247" s="12"/>
      <c r="AF247" s="16"/>
      <c r="AG247" s="16"/>
      <c r="AL247" s="3"/>
      <c r="AM247" s="3"/>
      <c r="AN247" s="3"/>
      <c r="AO247" s="3"/>
      <c r="AP247" s="3"/>
      <c r="AQ247" s="3"/>
    </row>
    <row r="248" spans="1:43" s="6" customFormat="1">
      <c r="A248" s="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2"/>
      <c r="AB248" s="12"/>
      <c r="AC248" s="12"/>
      <c r="AD248" s="12"/>
      <c r="AE248" s="12"/>
      <c r="AF248" s="16"/>
      <c r="AG248" s="16"/>
      <c r="AL248" s="3"/>
      <c r="AM248" s="3"/>
      <c r="AN248" s="3"/>
      <c r="AO248" s="3"/>
      <c r="AP248" s="3"/>
      <c r="AQ248" s="3"/>
    </row>
    <row r="249" spans="1:43" s="6" customFormat="1">
      <c r="A249" s="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2"/>
      <c r="AB249" s="12"/>
      <c r="AC249" s="12"/>
      <c r="AD249" s="12"/>
      <c r="AE249" s="12"/>
      <c r="AF249" s="16"/>
      <c r="AG249" s="16"/>
      <c r="AL249" s="3"/>
      <c r="AM249" s="3"/>
      <c r="AN249" s="3"/>
      <c r="AO249" s="3"/>
      <c r="AP249" s="3"/>
      <c r="AQ249" s="3"/>
    </row>
    <row r="250" spans="1:43" s="6" customFormat="1">
      <c r="A250" s="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2"/>
      <c r="AB250" s="12"/>
      <c r="AC250" s="12"/>
      <c r="AD250" s="12"/>
      <c r="AE250" s="12"/>
      <c r="AF250" s="16"/>
      <c r="AG250" s="16"/>
      <c r="AL250" s="3"/>
      <c r="AM250" s="3"/>
      <c r="AN250" s="3"/>
      <c r="AO250" s="3"/>
      <c r="AP250" s="3"/>
      <c r="AQ250" s="3"/>
    </row>
    <row r="251" spans="1:43" s="6" customFormat="1">
      <c r="A251" s="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2"/>
      <c r="AB251" s="12"/>
      <c r="AC251" s="12"/>
      <c r="AD251" s="12"/>
      <c r="AE251" s="12"/>
      <c r="AF251" s="16"/>
      <c r="AG251" s="16"/>
      <c r="AL251" s="3"/>
      <c r="AM251" s="3"/>
      <c r="AN251" s="3"/>
      <c r="AO251" s="3"/>
      <c r="AP251" s="3"/>
      <c r="AQ251" s="3"/>
    </row>
  </sheetData>
  <sheetProtection password="CC39" sheet="1" selectLockedCells="1"/>
  <mergeCells count="136">
    <mergeCell ref="P63:R63"/>
    <mergeCell ref="B64:B65"/>
    <mergeCell ref="H64:O64"/>
    <mergeCell ref="P64:R64"/>
    <mergeCell ref="H65:O65"/>
    <mergeCell ref="P65:R65"/>
    <mergeCell ref="H66:O66"/>
    <mergeCell ref="P66:R66"/>
    <mergeCell ref="B67:O67"/>
    <mergeCell ref="P67:R67"/>
    <mergeCell ref="Q4:U4"/>
    <mergeCell ref="B95:G95"/>
    <mergeCell ref="H95:O95"/>
    <mergeCell ref="P95:R95"/>
    <mergeCell ref="B96:G96"/>
    <mergeCell ref="H96:O96"/>
    <mergeCell ref="P78:R78"/>
    <mergeCell ref="H87:O87"/>
    <mergeCell ref="B88:G88"/>
    <mergeCell ref="H88:O88"/>
    <mergeCell ref="P88:R88"/>
    <mergeCell ref="B87:G87"/>
    <mergeCell ref="P87:R87"/>
    <mergeCell ref="B89:G89"/>
    <mergeCell ref="H89:O89"/>
    <mergeCell ref="P89:R89"/>
    <mergeCell ref="P96:R96"/>
    <mergeCell ref="B78:O78"/>
    <mergeCell ref="P19:R19"/>
    <mergeCell ref="B73:G73"/>
    <mergeCell ref="C14:D14"/>
    <mergeCell ref="E14:G14"/>
    <mergeCell ref="I14:K14"/>
    <mergeCell ref="M14:O14"/>
    <mergeCell ref="E15:G15"/>
    <mergeCell ref="I15:K15"/>
    <mergeCell ref="M15:O15"/>
    <mergeCell ref="B19:G19"/>
    <mergeCell ref="H19:O19"/>
    <mergeCell ref="B20:B25"/>
    <mergeCell ref="H20:O20"/>
    <mergeCell ref="P20:R20"/>
    <mergeCell ref="H24:O24"/>
    <mergeCell ref="P24:R24"/>
    <mergeCell ref="B17:F17"/>
    <mergeCell ref="J17:T17"/>
    <mergeCell ref="S22:U22"/>
    <mergeCell ref="H23:O23"/>
    <mergeCell ref="P23:R23"/>
    <mergeCell ref="S23:U23"/>
    <mergeCell ref="AB26:AE26"/>
    <mergeCell ref="B27:B32"/>
    <mergeCell ref="H27:O27"/>
    <mergeCell ref="P27:R27"/>
    <mergeCell ref="S27:U27"/>
    <mergeCell ref="H28:O28"/>
    <mergeCell ref="P28:R28"/>
    <mergeCell ref="S28:U28"/>
    <mergeCell ref="H29:O29"/>
    <mergeCell ref="P29:R29"/>
    <mergeCell ref="S29:U29"/>
    <mergeCell ref="H30:O30"/>
    <mergeCell ref="P30:R30"/>
    <mergeCell ref="S30:U30"/>
    <mergeCell ref="H31:O31"/>
    <mergeCell ref="P31:R31"/>
    <mergeCell ref="S31:U31"/>
    <mergeCell ref="H32:O32"/>
    <mergeCell ref="P32:R32"/>
    <mergeCell ref="S32:U32"/>
    <mergeCell ref="P77:R77"/>
    <mergeCell ref="P75:R75"/>
    <mergeCell ref="P55:R55"/>
    <mergeCell ref="S55:U55"/>
    <mergeCell ref="H56:O56"/>
    <mergeCell ref="P56:R56"/>
    <mergeCell ref="S56:U56"/>
    <mergeCell ref="B57:O57"/>
    <mergeCell ref="P57:R57"/>
    <mergeCell ref="S57:U57"/>
    <mergeCell ref="H73:O73"/>
    <mergeCell ref="P73:R73"/>
    <mergeCell ref="H74:O74"/>
    <mergeCell ref="P74:R74"/>
    <mergeCell ref="H75:O75"/>
    <mergeCell ref="B75:B76"/>
    <mergeCell ref="H77:O77"/>
    <mergeCell ref="B54:B55"/>
    <mergeCell ref="H54:O54"/>
    <mergeCell ref="P54:R54"/>
    <mergeCell ref="H76:O76"/>
    <mergeCell ref="P76:R76"/>
    <mergeCell ref="B63:G63"/>
    <mergeCell ref="H63:O63"/>
    <mergeCell ref="S33:U33"/>
    <mergeCell ref="H34:O34"/>
    <mergeCell ref="P34:R34"/>
    <mergeCell ref="S34:U34"/>
    <mergeCell ref="B35:O35"/>
    <mergeCell ref="P35:R35"/>
    <mergeCell ref="S35:U35"/>
    <mergeCell ref="B53:G53"/>
    <mergeCell ref="H53:O53"/>
    <mergeCell ref="P53:R53"/>
    <mergeCell ref="S53:U53"/>
    <mergeCell ref="H33:O33"/>
    <mergeCell ref="P33:R33"/>
    <mergeCell ref="B49:S49"/>
    <mergeCell ref="J43:M43"/>
    <mergeCell ref="J44:M44"/>
    <mergeCell ref="J45:M45"/>
    <mergeCell ref="B50:S50"/>
    <mergeCell ref="S96:U96"/>
    <mergeCell ref="W37:X37"/>
    <mergeCell ref="B10:U12"/>
    <mergeCell ref="Q5:U5"/>
    <mergeCell ref="L5:P5"/>
    <mergeCell ref="P6:U6"/>
    <mergeCell ref="P7:U7"/>
    <mergeCell ref="P8:U8"/>
    <mergeCell ref="S54:U54"/>
    <mergeCell ref="H55:O55"/>
    <mergeCell ref="S19:U19"/>
    <mergeCell ref="S26:U26"/>
    <mergeCell ref="H26:O26"/>
    <mergeCell ref="P26:R26"/>
    <mergeCell ref="S24:U24"/>
    <mergeCell ref="H25:O25"/>
    <mergeCell ref="P25:R25"/>
    <mergeCell ref="S25:U25"/>
    <mergeCell ref="S20:U20"/>
    <mergeCell ref="H21:O21"/>
    <mergeCell ref="P21:R21"/>
    <mergeCell ref="S21:U21"/>
    <mergeCell ref="H22:O22"/>
    <mergeCell ref="P22:R22"/>
  </mergeCells>
  <phoneticPr fontId="15"/>
  <conditionalFormatting sqref="B10:U12">
    <cfRule type="expression" dxfId="28" priority="30">
      <formula>SUBSTITUTE(SUBSTITUTE($B$10:$U$12,"　","")," ","")="試験課題名："</formula>
    </cfRule>
  </conditionalFormatting>
  <conditionalFormatting sqref="P6:U6">
    <cfRule type="expression" dxfId="27" priority="29">
      <formula>$P$6=""</formula>
    </cfRule>
  </conditionalFormatting>
  <conditionalFormatting sqref="P7:U7">
    <cfRule type="expression" dxfId="26" priority="28">
      <formula>$P$7=""</formula>
    </cfRule>
  </conditionalFormatting>
  <conditionalFormatting sqref="P8:U8">
    <cfRule type="expression" dxfId="25" priority="27">
      <formula>$P$8=""</formula>
    </cfRule>
  </conditionalFormatting>
  <conditionalFormatting sqref="Q4:U4">
    <cfRule type="expression" dxfId="24" priority="26">
      <formula>SUBSTITUTE(SUBSTITUTE($Q$4,"　","")," ","")="承認番号【】"</formula>
    </cfRule>
  </conditionalFormatting>
  <conditionalFormatting sqref="Q5:U5">
    <cfRule type="expression" dxfId="23" priority="25">
      <formula>SUBSTITUTE(SUBSTITUTE($Q$5,"　","")," ","")="西暦年月日"</formula>
    </cfRule>
  </conditionalFormatting>
  <conditionalFormatting sqref="H14">
    <cfRule type="expression" dxfId="22" priority="24">
      <formula>$H$14=""</formula>
    </cfRule>
  </conditionalFormatting>
  <conditionalFormatting sqref="L14">
    <cfRule type="expression" dxfId="21" priority="21">
      <formula>$L$14=""</formula>
    </cfRule>
  </conditionalFormatting>
  <conditionalFormatting sqref="L15">
    <cfRule type="expression" dxfId="20" priority="20">
      <formula>$L$15=""</formula>
    </cfRule>
  </conditionalFormatting>
  <conditionalFormatting sqref="P14">
    <cfRule type="expression" dxfId="19" priority="19">
      <formula>$P$14=""</formula>
    </cfRule>
  </conditionalFormatting>
  <conditionalFormatting sqref="P15">
    <cfRule type="expression" dxfId="18" priority="18">
      <formula>$P$15=""</formula>
    </cfRule>
  </conditionalFormatting>
  <conditionalFormatting sqref="P21:R21">
    <cfRule type="expression" dxfId="17" priority="17">
      <formula>$P$21=""</formula>
    </cfRule>
  </conditionalFormatting>
  <conditionalFormatting sqref="P28:R28">
    <cfRule type="expression" dxfId="16" priority="16">
      <formula>$P$27=""</formula>
    </cfRule>
  </conditionalFormatting>
  <conditionalFormatting sqref="W37:X37">
    <cfRule type="expression" dxfId="15" priority="15">
      <formula>$W$37=""</formula>
    </cfRule>
  </conditionalFormatting>
  <conditionalFormatting sqref="H39">
    <cfRule type="expression" dxfId="14" priority="14">
      <formula>$H$39&amp;$T$39="✔✔"</formula>
    </cfRule>
  </conditionalFormatting>
  <conditionalFormatting sqref="H39">
    <cfRule type="expression" dxfId="13" priority="13">
      <formula>$W$37&amp;$H$39="外部CRC✔"</formula>
    </cfRule>
  </conditionalFormatting>
  <conditionalFormatting sqref="N39">
    <cfRule type="expression" dxfId="12" priority="12">
      <formula>$W$37&amp;$N$39="外部CRC✔"</formula>
    </cfRule>
  </conditionalFormatting>
  <conditionalFormatting sqref="T39">
    <cfRule type="expression" dxfId="11" priority="11">
      <formula>$H$39&amp;$T$39="✔✔"</formula>
    </cfRule>
  </conditionalFormatting>
  <conditionalFormatting sqref="T39">
    <cfRule type="expression" dxfId="10" priority="10">
      <formula>$W$37&amp;$T$39="外部CRC✔"</formula>
    </cfRule>
  </conditionalFormatting>
  <conditionalFormatting sqref="P75:R75">
    <cfRule type="expression" dxfId="9" priority="8">
      <formula>$W$37=""</formula>
    </cfRule>
  </conditionalFormatting>
  <conditionalFormatting sqref="L5:P5">
    <cfRule type="expression" dxfId="8" priority="6">
      <formula>$L$5=""</formula>
    </cfRule>
    <cfRule type="expression" dxfId="7" priority="7">
      <formula>$L$5="（　□新 規　・　□変 更　）"</formula>
    </cfRule>
  </conditionalFormatting>
  <conditionalFormatting sqref="H15">
    <cfRule type="expression" dxfId="6" priority="37">
      <formula>$H$15="エラー"</formula>
    </cfRule>
    <cfRule type="expression" dxfId="5" priority="38">
      <formula>$W$37=""</formula>
    </cfRule>
  </conditionalFormatting>
  <conditionalFormatting sqref="P25:R25">
    <cfRule type="expression" dxfId="4" priority="3">
      <formula>$P$25=""</formula>
    </cfRule>
  </conditionalFormatting>
  <conditionalFormatting sqref="S25:U25">
    <cfRule type="expression" dxfId="3" priority="2">
      <formula>$S$25=""</formula>
    </cfRule>
  </conditionalFormatting>
  <conditionalFormatting sqref="J43:M45">
    <cfRule type="expression" dxfId="2" priority="1">
      <formula>$J$43=""</formula>
    </cfRule>
  </conditionalFormatting>
  <conditionalFormatting sqref="B17:F17">
    <cfRule type="expression" dxfId="1" priority="5">
      <formula>SUBSTITUTE(SUBSTITUTE($B$17,"　","")," ","")="治験薬投与期間：週"</formula>
    </cfRule>
  </conditionalFormatting>
  <conditionalFormatting sqref="J17:T17">
    <cfRule type="expression" dxfId="0" priority="4">
      <formula>SUBSTITUTE(SUBSTITUTE($J$17,"　","")," ","")="算定期間：年月～年月（か月）"</formula>
    </cfRule>
  </conditionalFormatting>
  <dataValidations count="4">
    <dataValidation type="list" imeMode="disabled" allowBlank="1" showInputMessage="1" showErrorMessage="1" error="プルダウンより選択してください" sqref="N39 H39 T39">
      <formula1>"✔"</formula1>
    </dataValidation>
    <dataValidation type="whole" imeMode="disabled" allowBlank="1" showInputMessage="1" showErrorMessage="1" error="整数を入力してください" sqref="P14:P15 H14 L14:L15">
      <formula1>0</formula1>
      <formula2>500</formula2>
    </dataValidation>
    <dataValidation type="list" allowBlank="1" showInputMessage="1" showErrorMessage="1" sqref="W37:X37">
      <formula1>"内部CRC,外部CRC"</formula1>
    </dataValidation>
    <dataValidation type="list" showInputMessage="1" showErrorMessage="1" error="プルダウンより選択してください" sqref="L5:P5">
      <formula1>"（　■新 規　・　□変 更　）,（　□新 規　・　■変 更　）"</formula1>
    </dataValidation>
  </dataValidations>
  <pageMargins left="0.70866141732283472" right="0.19685039370078741" top="0.59055118110236227" bottom="0.27559055118110237" header="0.15748031496062992" footer="0.15748031496062992"/>
  <pageSetup paperSize="9" scale="81" orientation="portrait" r:id="rId1"/>
  <headerFooter differentFirst="1" alignWithMargins="0">
    <firstHeader>&amp;L大阪公大経費様式１</firstHeader>
    <firstFooter>&amp;C〔&amp;A〕</firstFooter>
  </headerFooter>
  <rowBreaks count="1" manualBreakCount="1">
    <brk id="51"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経費算定表(治験・薬）</vt:lpstr>
      <vt:lpstr>経費算定表(製販後・薬）</vt:lpstr>
      <vt:lpstr>経費算定表(治験・機器）</vt:lpstr>
      <vt:lpstr>経費算定表(製販後・機器）</vt:lpstr>
      <vt:lpstr>'経費算定表(治験・機器）'!Print_Area</vt:lpstr>
      <vt:lpstr>'経費算定表(治験・薬）'!Print_Area</vt:lpstr>
      <vt:lpstr>'経費算定表(製販後・機器）'!Print_Area</vt:lpstr>
      <vt:lpstr>'経費算定表(製販後・薬）'!Print_Area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taniwa</dc:creator>
  <cp:keywords/>
  <dc:description/>
  <cp:lastModifiedBy>治験事務局</cp:lastModifiedBy>
  <cp:revision/>
  <cp:lastPrinted>2024-09-30T05:51:55Z</cp:lastPrinted>
  <dcterms:created xsi:type="dcterms:W3CDTF">2013-01-22T04:34:10Z</dcterms:created>
  <dcterms:modified xsi:type="dcterms:W3CDTF">2024-09-30T05:52:44Z</dcterms:modified>
  <cp:category/>
  <cp:contentStatus/>
</cp:coreProperties>
</file>